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M:\Education\Exams\0-Examinations\Exams\2024\Spring 24\"/>
    </mc:Choice>
  </mc:AlternateContent>
  <xr:revisionPtr revIDLastSave="0" documentId="13_ncr:1_{C8CCBD50-7634-48C3-A7FB-4EAD5F800528}" xr6:coauthVersionLast="47" xr6:coauthVersionMax="47" xr10:uidLastSave="{00000000-0000-0000-0000-000000000000}"/>
  <bookViews>
    <workbookView xWindow="-120" yWindow="-120" windowWidth="29040" windowHeight="15840" xr2:uid="{25E71C19-DDAC-45D8-BDF3-FDD7F57118C9}"/>
  </bookViews>
  <sheets>
    <sheet name="1a" sheetId="1" r:id="rId1"/>
    <sheet name="1b" sheetId="2" r:id="rId2"/>
    <sheet name="2b i_ii" sheetId="3" r:id="rId3"/>
    <sheet name="3b i" sheetId="4" r:id="rId4"/>
    <sheet name="4b" sheetId="5" r:id="rId5"/>
    <sheet name="5b" sheetId="6" r:id="rId6"/>
    <sheet name="6a" sheetId="7" r:id="rId7"/>
    <sheet name="6b i_ii" sheetId="8" r:id="rId8"/>
    <sheet name="7b i" sheetId="9" r:id="rId9"/>
    <sheet name="9c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8" l="1"/>
  <c r="D20" i="8" s="1"/>
  <c r="E20" i="8" s="1"/>
  <c r="F20" i="8" s="1"/>
  <c r="G20" i="8" s="1"/>
  <c r="H20" i="8" s="1"/>
  <c r="I20" i="8" s="1"/>
  <c r="J20" i="8" s="1"/>
  <c r="K20" i="8" s="1"/>
  <c r="L20" i="8" s="1"/>
  <c r="C19" i="8"/>
  <c r="D19" i="8" s="1"/>
  <c r="E19" i="8" s="1"/>
  <c r="F19" i="8" s="1"/>
  <c r="G19" i="8" s="1"/>
  <c r="H19" i="8" s="1"/>
  <c r="I19" i="8" s="1"/>
  <c r="J19" i="8" s="1"/>
  <c r="K19" i="8" s="1"/>
  <c r="L19" i="8" s="1"/>
  <c r="D17" i="8"/>
  <c r="E17" i="8" s="1"/>
  <c r="F17" i="8" s="1"/>
  <c r="G17" i="8" s="1"/>
  <c r="H17" i="8" s="1"/>
  <c r="I17" i="8" s="1"/>
  <c r="J17" i="8" s="1"/>
  <c r="K17" i="8" s="1"/>
  <c r="L17" i="8" s="1"/>
  <c r="D16" i="8"/>
  <c r="E16" i="8" s="1"/>
  <c r="F16" i="8" s="1"/>
  <c r="G16" i="8" s="1"/>
  <c r="H16" i="8" s="1"/>
  <c r="I16" i="8" s="1"/>
  <c r="J16" i="8" s="1"/>
  <c r="K16" i="8" s="1"/>
  <c r="L16" i="8" s="1"/>
  <c r="D15" i="8"/>
  <c r="E15" i="8" s="1"/>
  <c r="F15" i="8" s="1"/>
  <c r="G15" i="8" s="1"/>
  <c r="H15" i="8" s="1"/>
  <c r="I15" i="8" s="1"/>
  <c r="J15" i="8" s="1"/>
  <c r="K15" i="8" s="1"/>
  <c r="L15" i="8" s="1"/>
  <c r="D14" i="8"/>
  <c r="E14" i="8" s="1"/>
  <c r="F14" i="8" s="1"/>
  <c r="G14" i="8" s="1"/>
  <c r="H14" i="8" s="1"/>
  <c r="I14" i="8" s="1"/>
  <c r="J14" i="8" s="1"/>
  <c r="K14" i="8" s="1"/>
  <c r="L14" i="8" s="1"/>
  <c r="D13" i="8"/>
  <c r="E13" i="8" s="1"/>
  <c r="F13" i="8" s="1"/>
  <c r="G13" i="8" s="1"/>
  <c r="H13" i="8" s="1"/>
  <c r="I13" i="8" s="1"/>
  <c r="J13" i="8" s="1"/>
  <c r="K13" i="8" s="1"/>
  <c r="L13" i="8" s="1"/>
  <c r="D12" i="8"/>
  <c r="E12" i="8" s="1"/>
  <c r="F12" i="8" s="1"/>
  <c r="G12" i="8" s="1"/>
  <c r="H12" i="8" s="1"/>
  <c r="I12" i="8" s="1"/>
  <c r="J12" i="8" s="1"/>
  <c r="K12" i="8" s="1"/>
  <c r="L12" i="8" s="1"/>
  <c r="C11" i="8"/>
  <c r="D11" i="8" s="1"/>
  <c r="E11" i="8" s="1"/>
  <c r="F11" i="8" s="1"/>
  <c r="G11" i="8" s="1"/>
  <c r="H11" i="8" s="1"/>
  <c r="I11" i="8" s="1"/>
  <c r="J11" i="8" s="1"/>
  <c r="K11" i="8" s="1"/>
  <c r="L11" i="8" s="1"/>
  <c r="Q18" i="4"/>
  <c r="Q19" i="4" s="1"/>
  <c r="P18" i="4"/>
  <c r="P19" i="4" s="1"/>
  <c r="O18" i="4"/>
  <c r="O19" i="4" s="1"/>
  <c r="N18" i="4"/>
  <c r="N19" i="4" s="1"/>
  <c r="M18" i="4"/>
  <c r="M19" i="4" s="1"/>
  <c r="L18" i="4"/>
  <c r="L19" i="4" s="1"/>
  <c r="J18" i="4"/>
  <c r="J19" i="4" s="1"/>
  <c r="I18" i="4"/>
  <c r="I19" i="4" s="1"/>
  <c r="H18" i="4"/>
  <c r="H19" i="4" s="1"/>
  <c r="G18" i="4"/>
  <c r="G19" i="4" s="1"/>
  <c r="F18" i="4"/>
  <c r="F19" i="4" s="1"/>
  <c r="E18" i="4"/>
  <c r="E19" i="4" s="1"/>
  <c r="D18" i="4"/>
  <c r="D19" i="4" s="1"/>
  <c r="C18" i="4"/>
  <c r="C19" i="4" s="1"/>
  <c r="B18" i="4"/>
  <c r="B19" i="4" s="1"/>
  <c r="K17" i="4"/>
  <c r="C16" i="4"/>
  <c r="D16" i="4" s="1"/>
  <c r="E16" i="4" s="1"/>
  <c r="F16" i="4" s="1"/>
  <c r="G16" i="4" s="1"/>
  <c r="H16" i="4" s="1"/>
  <c r="I16" i="4" s="1"/>
  <c r="J16" i="4" s="1"/>
  <c r="K16" i="4" s="1"/>
  <c r="L16" i="4" s="1"/>
  <c r="M16" i="4" s="1"/>
  <c r="N16" i="4" s="1"/>
  <c r="O16" i="4" s="1"/>
  <c r="P16" i="4" s="1"/>
  <c r="Q16" i="4" s="1"/>
  <c r="K18" i="4" l="1"/>
  <c r="K19" i="4" s="1"/>
</calcChain>
</file>

<file path=xl/sharedStrings.xml><?xml version="1.0" encoding="utf-8"?>
<sst xmlns="http://schemas.openxmlformats.org/spreadsheetml/2006/main" count="201" uniqueCount="147">
  <si>
    <t>Mortality</t>
  </si>
  <si>
    <t>Mortality Improvement</t>
  </si>
  <si>
    <t>Lapse</t>
  </si>
  <si>
    <t>VM-20 Net Premium Reserve</t>
  </si>
  <si>
    <t>VM-20 Deterministic Reserve</t>
  </si>
  <si>
    <t>Liability for Future Policyholder Benefits under Long Duration Targeted Improvements (LDTI)</t>
  </si>
  <si>
    <t>Projection period</t>
  </si>
  <si>
    <t>Statement Value of Assets</t>
  </si>
  <si>
    <t xml:space="preserve">One-Year Treasury Rate </t>
  </si>
  <si>
    <t>Yield on Government of Canada Bond</t>
  </si>
  <si>
    <t>Corporate A spread</t>
  </si>
  <si>
    <t>Mortgage-backed securities spread</t>
  </si>
  <si>
    <t>Yield on credit default swaps</t>
  </si>
  <si>
    <t>Average market risk premium for equities and real estate</t>
  </si>
  <si>
    <t>Yield on mortgage-backed securities insured by Canada Mortgage and Housing Corporation</t>
  </si>
  <si>
    <t>Yield on mortgage-backed securities not insured by Canada Mortgage and Housing Corporation</t>
  </si>
  <si>
    <t>Target rate of return on capital for life business</t>
  </si>
  <si>
    <t>Target rate of return on capital for annuity business</t>
  </si>
  <si>
    <t>Discount rate</t>
  </si>
  <si>
    <t>t</t>
  </si>
  <si>
    <t>Capital for Life Business</t>
  </si>
  <si>
    <t>Capital for Annuity Business</t>
  </si>
  <si>
    <t>Total</t>
  </si>
  <si>
    <t>Cost of the property</t>
  </si>
  <si>
    <t>Expenditures during the year</t>
  </si>
  <si>
    <t>Income earned during the year</t>
  </si>
  <si>
    <t>Average annual rate of interest</t>
  </si>
  <si>
    <t>Current Portfolio</t>
  </si>
  <si>
    <t>Proposed Portfolio 1</t>
  </si>
  <si>
    <t>Proposed Portfolio 2</t>
  </si>
  <si>
    <t>Proposed Portfolio 3</t>
  </si>
  <si>
    <t>Asset Class</t>
  </si>
  <si>
    <t>Allocation</t>
  </si>
  <si>
    <t>Expected Return</t>
  </si>
  <si>
    <t>Provincial bonds</t>
  </si>
  <si>
    <t>Corporate bonds</t>
  </si>
  <si>
    <t>High yield bonds</t>
  </si>
  <si>
    <t>Private debt</t>
  </si>
  <si>
    <t>Standard deviation of asset returns</t>
  </si>
  <si>
    <t>Market Consistent Embedded Value</t>
  </si>
  <si>
    <t>Fulfillment Value (IFRS17)</t>
  </si>
  <si>
    <t>Fair Value (IFRS 13)</t>
  </si>
  <si>
    <t>Future Renewal of In-force Business</t>
  </si>
  <si>
    <t>Future New Business</t>
  </si>
  <si>
    <t>Expense Assumption</t>
  </si>
  <si>
    <t>Profit Emergence</t>
  </si>
  <si>
    <t>Reserve</t>
  </si>
  <si>
    <t>Required Capital</t>
  </si>
  <si>
    <t>(in $millions)</t>
  </si>
  <si>
    <t>Premium</t>
  </si>
  <si>
    <t>Investment Income</t>
  </si>
  <si>
    <t>Benefits</t>
  </si>
  <si>
    <t>Expenses</t>
  </si>
  <si>
    <t>Commissions</t>
  </si>
  <si>
    <t>Taxes</t>
  </si>
  <si>
    <t>CF timing</t>
  </si>
  <si>
    <t>End of year</t>
  </si>
  <si>
    <t>US GAAP Accounting Basis:</t>
  </si>
  <si>
    <t>For NB projected, assume US GAAP Accounting Basis = Statutory Basis</t>
  </si>
  <si>
    <t>Statutory Basis:</t>
  </si>
  <si>
    <t>Direct</t>
  </si>
  <si>
    <t>Ceded</t>
  </si>
  <si>
    <t>Net</t>
  </si>
  <si>
    <t>PV Premium</t>
  </si>
  <si>
    <t>PV Claims</t>
  </si>
  <si>
    <t>Best estimate liability</t>
  </si>
  <si>
    <t>Risk adjustment</t>
  </si>
  <si>
    <t>CSM before reinsurance offset</t>
  </si>
  <si>
    <t>Reinsurance offset (Loss Recovery Component)</t>
  </si>
  <si>
    <t>CSM after reinsurance offset</t>
  </si>
  <si>
    <t>CSM after zero floor</t>
  </si>
  <si>
    <t>2023 values</t>
  </si>
  <si>
    <t>Direct Premiums Received</t>
  </si>
  <si>
    <t>Individual Whole Life</t>
  </si>
  <si>
    <t>Group Whole Life</t>
  </si>
  <si>
    <t>Term Life</t>
  </si>
  <si>
    <t>Required Capital Components</t>
  </si>
  <si>
    <t>Market Risk</t>
  </si>
  <si>
    <t>Credit Risk</t>
  </si>
  <si>
    <t>Insurance Risk</t>
  </si>
  <si>
    <t>Diversification Credits</t>
  </si>
  <si>
    <t>2024 values</t>
  </si>
  <si>
    <t>Factor</t>
  </si>
  <si>
    <t>Business volume required capital for direct premiums received</t>
  </si>
  <si>
    <t>Genreal Required Capital for Credit, Insurance and Market Risks</t>
  </si>
  <si>
    <t>XYZ</t>
  </si>
  <si>
    <t>Company B</t>
  </si>
  <si>
    <t>QUESTION 1</t>
  </si>
  <si>
    <t>Response for part (a) is to be provided in this tab.</t>
  </si>
  <si>
    <t>MLB Life Insurance, a US-based insurer, is adopting VM-20 for a block of newly issued universal life with secondary guarantee insurance policies.</t>
  </si>
  <si>
    <t>(a) (6 points) Describe the assumptions used for the reserve methodologies by completing the table:</t>
  </si>
  <si>
    <t>Response for part (b) is to be provided in this tab.</t>
  </si>
  <si>
    <t>(b) (2 points) Calculate the Scenario Reserve given the projected scenario below. Show all work.</t>
  </si>
  <si>
    <t>QUESTION 2</t>
  </si>
  <si>
    <t>You are given the following information:</t>
  </si>
  <si>
    <t>Calculate the discount rate under the following approaches. Show all work.</t>
  </si>
  <si>
    <t xml:space="preserve">(b) (4 points)  A company’s liabilities are backed by a portfolio of 50% Government of Canada bonds and 50% corporate A bonds.  </t>
  </si>
  <si>
    <t>(i) Top-down approach</t>
  </si>
  <si>
    <t>(ii) Hybrid approach</t>
  </si>
  <si>
    <t>QUESTION 3</t>
  </si>
  <si>
    <t>(b) (5 points)  You are given the following about DJS, a Canadian life insurance company:</t>
  </si>
  <si>
    <t>DJS uses the cost-of-capital approach to determine its risk adjustment</t>
  </si>
  <si>
    <t>There are two product lines: life insurance and life annuities.</t>
  </si>
  <si>
    <t>The risk adjustment is calculated from annual cash flows.</t>
  </si>
  <si>
    <t>Required capital for both life insurance and annuities is given on a quarterly basis over four years:</t>
  </si>
  <si>
    <t>Response for part (b) (i) is to be provided in this tab.</t>
  </si>
  <si>
    <r>
      <t>(i) (</t>
    </r>
    <r>
      <rPr>
        <b/>
        <i/>
        <sz val="12"/>
        <color theme="1"/>
        <rFont val="Times New Roman"/>
        <family val="1"/>
      </rPr>
      <t>3 points</t>
    </r>
    <r>
      <rPr>
        <b/>
        <sz val="12"/>
        <color theme="1"/>
        <rFont val="Times New Roman"/>
        <family val="1"/>
      </rPr>
      <t>)  Calculate the risk adjustment for DJS</t>
    </r>
  </si>
  <si>
    <t>Responses for parts (b) (i) and (ii) are to be provided in this tab.</t>
  </si>
  <si>
    <t>Responses for parts (a), (c) are to be provided in the Word document.</t>
  </si>
  <si>
    <t>Responses for parts (a), (b) (ii) &amp; (iii) are to be provided in the Word document.</t>
  </si>
  <si>
    <t>QUESTION 4</t>
  </si>
  <si>
    <t>You are given:</t>
  </si>
  <si>
    <t>Calculate the imputed cost for income tax reporting in 2023. Show all work.</t>
  </si>
  <si>
    <t>QUESTION 5</t>
  </si>
  <si>
    <t>Response for part (a) is to be provided in the Word document.</t>
  </si>
  <si>
    <t xml:space="preserve">ABC is a Canadian life insurance company that currently invests entirely in provincial bonds with a high degree of duration matching between assets and liabilities.  </t>
  </si>
  <si>
    <t xml:space="preserve">Upon the adoption of IFRS 17, ABC is considering changes to its investment strategy with the objective of increasing investment returns without increasing net income volatility. </t>
  </si>
  <si>
    <t xml:space="preserve">Recommend which one of the 3 proposed portfolios should be implemented by ABC.   Justify your response. </t>
  </si>
  <si>
    <t>QUESTION 6</t>
  </si>
  <si>
    <t>Response for part (c) is to be provided in the Word document.</t>
  </si>
  <si>
    <t xml:space="preserve">Your company is buying a block of insurance business. </t>
  </si>
  <si>
    <t xml:space="preserve">(a) (4 points)  Describe the treatment for each of the following items under Market Consistent Embedded Value (MCEV),  </t>
  </si>
  <si>
    <t>fulfilment value (IFRS 17) and fair value (IFRS 13) by completing the table below:</t>
  </si>
  <si>
    <t>(i) Calculate the actuarial appraisal value. Show all work.</t>
  </si>
  <si>
    <t>(ii) Calculate embedded value. Show all work.</t>
  </si>
  <si>
    <t>Response for part (b) is to be provided in the next tab.</t>
  </si>
  <si>
    <t>Response for part (a) is to be provided in the last tab.</t>
  </si>
  <si>
    <t>QUESTION 7</t>
  </si>
  <si>
    <t>Responses for parts (a) and (b) (ii) are to be provided in the Word document.</t>
  </si>
  <si>
    <t>Assume the net risk adjustment is calculated and apportioned between the direct and ceded amounts on the basis of the amount insured.</t>
  </si>
  <si>
    <t>(i) (3 points)  Complete the following chart:</t>
  </si>
  <si>
    <t>QUESTION 9</t>
  </si>
  <si>
    <t>Responses for parts (a), (b) are to be provided in the Word document.</t>
  </si>
  <si>
    <t>Response for part (c) is to be provided in this tab.</t>
  </si>
  <si>
    <t>XYZ Life previously sold only lapse supported whole life insurance and acquired a block of lapse sensitive term life insurance in 2024.</t>
  </si>
  <si>
    <t>Calculate the Total Operational Risk Capital for XYZ as of December 31, 2024.  Show all work.</t>
  </si>
  <si>
    <t>(b) (2 points) A Canadian resident life insurer only does business in Canada and acquired a property on July 1, 2023.</t>
  </si>
  <si>
    <t>(b) (3 points) ABC is evaluating 3 proposed investment portfolios:</t>
  </si>
  <si>
    <t>Response for parts (b) (i) and (ii) are to be provided in this tab.</t>
  </si>
  <si>
    <t>(c) (3 points) Premium data, required capital components and capital factors are given:</t>
  </si>
  <si>
    <t>With respect to IFRS 17 discount rates:</t>
  </si>
  <si>
    <t>(b) (4 points) Using the financial information for the block of business given :</t>
  </si>
  <si>
    <t xml:space="preserve">(b) You are given the following information for a potential 50% coinsurance arrangement. </t>
  </si>
  <si>
    <t>ANSWER:</t>
  </si>
  <si>
    <t xml:space="preserve">Inforce + New business projected to be written expected </t>
  </si>
  <si>
    <t>Term Life (Acquired from Company B)</t>
  </si>
  <si>
    <t xml:space="preserve">New business projected to be written expected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</si>
</sst>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color theme="1"/>
      <name val="Times New Roman"/>
      <family val="1"/>
    </font>
    <font>
      <b/>
      <u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4F81BD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4" fillId="3" borderId="0" xfId="2" applyFill="1"/>
    <xf numFmtId="0" fontId="5" fillId="3" borderId="5" xfId="2" applyFont="1" applyFill="1" applyBorder="1"/>
    <xf numFmtId="0" fontId="4" fillId="3" borderId="5" xfId="2" applyFill="1" applyBorder="1"/>
    <xf numFmtId="164" fontId="0" fillId="3" borderId="5" xfId="3" applyNumberFormat="1" applyFont="1" applyFill="1" applyBorder="1"/>
    <xf numFmtId="10" fontId="0" fillId="3" borderId="5" xfId="4" applyNumberFormat="1" applyFont="1" applyFill="1" applyBorder="1"/>
    <xf numFmtId="164" fontId="0" fillId="0" borderId="0" xfId="0" applyNumberFormat="1"/>
    <xf numFmtId="0" fontId="6" fillId="2" borderId="1" xfId="0" applyFont="1" applyFill="1" applyBorder="1" applyAlignment="1">
      <alignment vertical="center"/>
    </xf>
    <xf numFmtId="10" fontId="6" fillId="2" borderId="2" xfId="1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10" fontId="6" fillId="2" borderId="4" xfId="1" applyNumberFormat="1" applyFont="1" applyFill="1" applyBorder="1" applyAlignment="1">
      <alignment horizontal="right" vertical="center"/>
    </xf>
    <xf numFmtId="0" fontId="2" fillId="2" borderId="7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1" xfId="0" applyFill="1" applyBorder="1"/>
    <xf numFmtId="0" fontId="0" fillId="2" borderId="12" xfId="0" applyFill="1" applyBorder="1"/>
    <xf numFmtId="0" fontId="2" fillId="2" borderId="9" xfId="0" applyFont="1" applyFill="1" applyBorder="1"/>
    <xf numFmtId="9" fontId="0" fillId="2" borderId="9" xfId="0" applyNumberFormat="1" applyFill="1" applyBorder="1"/>
    <xf numFmtId="10" fontId="0" fillId="2" borderId="10" xfId="0" applyNumberFormat="1" applyFill="1" applyBorder="1"/>
    <xf numFmtId="9" fontId="2" fillId="2" borderId="9" xfId="0" applyNumberFormat="1" applyFont="1" applyFill="1" applyBorder="1"/>
    <xf numFmtId="10" fontId="2" fillId="2" borderId="10" xfId="0" applyNumberFormat="1" applyFont="1" applyFill="1" applyBorder="1"/>
    <xf numFmtId="0" fontId="2" fillId="2" borderId="11" xfId="0" applyFont="1" applyFill="1" applyBorder="1"/>
    <xf numFmtId="10" fontId="0" fillId="2" borderId="12" xfId="0" applyNumberFormat="1" applyFill="1" applyBorder="1"/>
    <xf numFmtId="0" fontId="7" fillId="0" borderId="0" xfId="0" applyFont="1"/>
    <xf numFmtId="0" fontId="3" fillId="0" borderId="0" xfId="0" applyFont="1"/>
    <xf numFmtId="0" fontId="7" fillId="2" borderId="0" xfId="0" applyFont="1" applyFill="1"/>
    <xf numFmtId="0" fontId="3" fillId="2" borderId="0" xfId="0" applyFont="1" applyFill="1"/>
    <xf numFmtId="0" fontId="3" fillId="0" borderId="0" xfId="0" applyFont="1" applyAlignment="1">
      <alignment vertical="center"/>
    </xf>
    <xf numFmtId="9" fontId="7" fillId="2" borderId="0" xfId="0" applyNumberFormat="1" applyFont="1" applyFill="1"/>
    <xf numFmtId="0" fontId="8" fillId="2" borderId="0" xfId="2" applyFont="1" applyFill="1"/>
    <xf numFmtId="0" fontId="9" fillId="2" borderId="0" xfId="2" applyFont="1" applyFill="1"/>
    <xf numFmtId="0" fontId="8" fillId="2" borderId="6" xfId="2" applyFont="1" applyFill="1" applyBorder="1"/>
    <xf numFmtId="0" fontId="9" fillId="2" borderId="6" xfId="2" applyFont="1" applyFill="1" applyBorder="1"/>
    <xf numFmtId="3" fontId="7" fillId="2" borderId="0" xfId="0" applyNumberFormat="1" applyFont="1" applyFill="1"/>
    <xf numFmtId="0" fontId="11" fillId="4" borderId="0" xfId="2" applyFont="1" applyFill="1" applyAlignment="1">
      <alignment vertical="center"/>
    </xf>
    <xf numFmtId="0" fontId="9" fillId="4" borderId="0" xfId="2" applyFont="1" applyFill="1"/>
    <xf numFmtId="0" fontId="8" fillId="4" borderId="0" xfId="2" applyFont="1" applyFill="1" applyAlignment="1">
      <alignment vertical="center" wrapText="1"/>
    </xf>
    <xf numFmtId="0" fontId="9" fillId="4" borderId="0" xfId="2" applyFont="1" applyFill="1" applyAlignment="1">
      <alignment vertical="center" wrapText="1"/>
    </xf>
    <xf numFmtId="0" fontId="9" fillId="0" borderId="0" xfId="2" applyFont="1"/>
    <xf numFmtId="17" fontId="9" fillId="4" borderId="0" xfId="2" applyNumberFormat="1" applyFont="1" applyFill="1" applyAlignment="1">
      <alignment vertical="center" wrapText="1"/>
    </xf>
    <xf numFmtId="0" fontId="12" fillId="0" borderId="0" xfId="2" applyFont="1"/>
    <xf numFmtId="0" fontId="8" fillId="4" borderId="0" xfId="2" applyFont="1" applyFill="1" applyAlignment="1">
      <alignment vertical="center"/>
    </xf>
    <xf numFmtId="9" fontId="9" fillId="4" borderId="0" xfId="2" applyNumberFormat="1" applyFont="1" applyFill="1"/>
    <xf numFmtId="0" fontId="7" fillId="5" borderId="0" xfId="0" applyFont="1" applyFill="1"/>
    <xf numFmtId="0" fontId="9" fillId="4" borderId="13" xfId="2" applyFont="1" applyFill="1" applyBorder="1"/>
    <xf numFmtId="0" fontId="9" fillId="4" borderId="15" xfId="2" applyFont="1" applyFill="1" applyBorder="1"/>
    <xf numFmtId="0" fontId="9" fillId="4" borderId="14" xfId="2" applyFont="1" applyFill="1" applyBorder="1"/>
    <xf numFmtId="0" fontId="9" fillId="4" borderId="5" xfId="2" applyFont="1" applyFill="1" applyBorder="1"/>
    <xf numFmtId="0" fontId="13" fillId="4" borderId="9" xfId="2" applyFont="1" applyFill="1" applyBorder="1"/>
    <xf numFmtId="0" fontId="9" fillId="4" borderId="10" xfId="2" applyFont="1" applyFill="1" applyBorder="1"/>
    <xf numFmtId="0" fontId="9" fillId="4" borderId="16" xfId="2" applyFont="1" applyFill="1" applyBorder="1"/>
    <xf numFmtId="0" fontId="9" fillId="4" borderId="9" xfId="2" applyFont="1" applyFill="1" applyBorder="1"/>
    <xf numFmtId="0" fontId="14" fillId="4" borderId="0" xfId="2" applyFont="1" applyFill="1"/>
    <xf numFmtId="0" fontId="9" fillId="4" borderId="11" xfId="2" applyFont="1" applyFill="1" applyBorder="1"/>
    <xf numFmtId="0" fontId="9" fillId="4" borderId="6" xfId="2" applyFont="1" applyFill="1" applyBorder="1"/>
    <xf numFmtId="0" fontId="14" fillId="4" borderId="6" xfId="2" applyFont="1" applyFill="1" applyBorder="1"/>
    <xf numFmtId="0" fontId="9" fillId="4" borderId="12" xfId="2" applyFont="1" applyFill="1" applyBorder="1"/>
    <xf numFmtId="0" fontId="9" fillId="4" borderId="17" xfId="2" applyFont="1" applyFill="1" applyBorder="1"/>
    <xf numFmtId="0" fontId="9" fillId="2" borderId="0" xfId="2" applyFont="1" applyFill="1" applyAlignment="1">
      <alignment horizontal="right"/>
    </xf>
    <xf numFmtId="10" fontId="9" fillId="2" borderId="0" xfId="2" applyNumberFormat="1" applyFont="1" applyFill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</cellXfs>
  <cellStyles count="5">
    <cellStyle name="Comma 3 2" xfId="3" xr:uid="{4D224EEB-9952-48A2-9203-B15915672A6C}"/>
    <cellStyle name="Normal" xfId="0" builtinId="0"/>
    <cellStyle name="Normal 2 2" xfId="2" xr:uid="{8A63F4A5-0380-4638-9774-6B1C57C6DEA2}"/>
    <cellStyle name="Percent" xfId="1" builtinId="5"/>
    <cellStyle name="Percent 3 2" xfId="4" xr:uid="{C4DD7FED-5896-43F9-8D8A-23EC2D5D69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FCF69-03F7-448C-9FB4-12132F02B357}">
  <dimension ref="A1:E11"/>
  <sheetViews>
    <sheetView tabSelected="1" workbookViewId="0"/>
  </sheetViews>
  <sheetFormatPr defaultColWidth="8.7109375" defaultRowHeight="15.75" x14ac:dyDescent="0.25"/>
  <cols>
    <col min="1" max="1" width="12" style="26" customWidth="1"/>
    <col min="2" max="2" width="60.42578125" style="26" customWidth="1"/>
    <col min="3" max="5" width="52.85546875" style="26" customWidth="1"/>
    <col min="6" max="16384" width="8.7109375" style="26"/>
  </cols>
  <sheetData>
    <row r="1" spans="1:5" x14ac:dyDescent="0.25">
      <c r="A1" s="27" t="s">
        <v>87</v>
      </c>
      <c r="B1" s="27"/>
      <c r="C1" s="27"/>
    </row>
    <row r="2" spans="1:5" x14ac:dyDescent="0.25">
      <c r="A2" s="27" t="s">
        <v>88</v>
      </c>
      <c r="B2" s="27"/>
      <c r="C2" s="27"/>
    </row>
    <row r="3" spans="1:5" x14ac:dyDescent="0.25">
      <c r="A3" s="27" t="s">
        <v>125</v>
      </c>
      <c r="B3" s="27"/>
      <c r="C3" s="27"/>
    </row>
    <row r="4" spans="1:5" x14ac:dyDescent="0.25">
      <c r="A4" s="27"/>
      <c r="B4" s="27"/>
      <c r="C4" s="27"/>
    </row>
    <row r="5" spans="1:5" x14ac:dyDescent="0.25">
      <c r="A5" s="27" t="s">
        <v>89</v>
      </c>
      <c r="B5" s="27"/>
      <c r="C5" s="27"/>
    </row>
    <row r="6" spans="1:5" x14ac:dyDescent="0.25">
      <c r="A6" s="27" t="s">
        <v>90</v>
      </c>
      <c r="B6" s="27"/>
      <c r="C6" s="27"/>
    </row>
    <row r="8" spans="1:5" x14ac:dyDescent="0.25">
      <c r="B8" s="28"/>
      <c r="C8" s="29" t="s">
        <v>0</v>
      </c>
      <c r="D8" s="29" t="s">
        <v>1</v>
      </c>
      <c r="E8" s="29" t="s">
        <v>2</v>
      </c>
    </row>
    <row r="9" spans="1:5" ht="153.6" customHeight="1" x14ac:dyDescent="0.25">
      <c r="B9" s="3" t="s">
        <v>3</v>
      </c>
    </row>
    <row r="10" spans="1:5" ht="102.6" customHeight="1" x14ac:dyDescent="0.25">
      <c r="B10" s="3" t="s">
        <v>4</v>
      </c>
    </row>
    <row r="11" spans="1:5" ht="150.6" customHeight="1" x14ac:dyDescent="0.25">
      <c r="B11" s="3" t="s">
        <v>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B8B4D-D8A3-4444-BEDC-6C3DC0F97D6E}">
  <dimension ref="A1:F38"/>
  <sheetViews>
    <sheetView workbookViewId="0">
      <selection activeCell="P25" sqref="P25"/>
    </sheetView>
  </sheetViews>
  <sheetFormatPr defaultColWidth="8.7109375" defaultRowHeight="15.75" x14ac:dyDescent="0.25"/>
  <cols>
    <col min="1" max="1" width="12.28515625" style="26" customWidth="1"/>
    <col min="2" max="3" width="8.7109375" style="26"/>
    <col min="4" max="4" width="34.140625" style="26" customWidth="1"/>
    <col min="5" max="6" width="10.5703125" style="26" bestFit="1" customWidth="1"/>
    <col min="7" max="16384" width="8.7109375" style="26"/>
  </cols>
  <sheetData>
    <row r="1" spans="1:6" x14ac:dyDescent="0.25">
      <c r="A1" s="27" t="s">
        <v>131</v>
      </c>
    </row>
    <row r="2" spans="1:6" x14ac:dyDescent="0.25">
      <c r="A2" s="27" t="s">
        <v>132</v>
      </c>
    </row>
    <row r="3" spans="1:6" x14ac:dyDescent="0.25">
      <c r="A3" s="27" t="s">
        <v>133</v>
      </c>
    </row>
    <row r="5" spans="1:6" x14ac:dyDescent="0.25">
      <c r="A5" s="27" t="s">
        <v>134</v>
      </c>
    </row>
    <row r="7" spans="1:6" x14ac:dyDescent="0.25">
      <c r="A7" s="27" t="s">
        <v>139</v>
      </c>
    </row>
    <row r="8" spans="1:6" x14ac:dyDescent="0.25">
      <c r="A8" s="47"/>
      <c r="B8" s="48"/>
      <c r="C8" s="48"/>
      <c r="D8" s="49"/>
      <c r="E8" s="50" t="s">
        <v>85</v>
      </c>
      <c r="F8" s="50" t="s">
        <v>86</v>
      </c>
    </row>
    <row r="9" spans="1:6" x14ac:dyDescent="0.25">
      <c r="A9" s="51" t="s">
        <v>71</v>
      </c>
      <c r="B9" s="38"/>
      <c r="C9" s="38"/>
      <c r="D9" s="52"/>
      <c r="E9" s="53"/>
      <c r="F9" s="53"/>
    </row>
    <row r="10" spans="1:6" x14ac:dyDescent="0.25">
      <c r="A10" s="54"/>
      <c r="B10" s="38" t="s">
        <v>72</v>
      </c>
      <c r="C10" s="38"/>
      <c r="D10" s="52"/>
      <c r="E10" s="53"/>
      <c r="F10" s="53"/>
    </row>
    <row r="11" spans="1:6" x14ac:dyDescent="0.25">
      <c r="A11" s="54"/>
      <c r="B11" s="38"/>
      <c r="C11" s="55" t="s">
        <v>73</v>
      </c>
      <c r="D11" s="52"/>
      <c r="E11" s="53">
        <v>500</v>
      </c>
      <c r="F11" s="53"/>
    </row>
    <row r="12" spans="1:6" x14ac:dyDescent="0.25">
      <c r="A12" s="54"/>
      <c r="B12" s="38"/>
      <c r="C12" s="55" t="s">
        <v>74</v>
      </c>
      <c r="D12" s="52"/>
      <c r="E12" s="53">
        <v>200</v>
      </c>
      <c r="F12" s="53"/>
    </row>
    <row r="13" spans="1:6" x14ac:dyDescent="0.25">
      <c r="A13" s="54"/>
      <c r="B13" s="38"/>
      <c r="C13" s="55" t="s">
        <v>75</v>
      </c>
      <c r="D13" s="52"/>
      <c r="E13" s="53"/>
      <c r="F13" s="53">
        <v>250</v>
      </c>
    </row>
    <row r="14" spans="1:6" x14ac:dyDescent="0.25">
      <c r="A14" s="54"/>
      <c r="B14" s="38" t="s">
        <v>76</v>
      </c>
      <c r="C14" s="38"/>
      <c r="D14" s="52"/>
      <c r="E14" s="53"/>
      <c r="F14" s="53"/>
    </row>
    <row r="15" spans="1:6" x14ac:dyDescent="0.25">
      <c r="A15" s="54"/>
      <c r="B15" s="38"/>
      <c r="C15" s="55" t="s">
        <v>77</v>
      </c>
      <c r="D15" s="52"/>
      <c r="E15" s="53">
        <v>100</v>
      </c>
      <c r="F15" s="53"/>
    </row>
    <row r="16" spans="1:6" x14ac:dyDescent="0.25">
      <c r="A16" s="54"/>
      <c r="B16" s="38"/>
      <c r="C16" s="55" t="s">
        <v>78</v>
      </c>
      <c r="D16" s="52"/>
      <c r="E16" s="53">
        <v>300</v>
      </c>
      <c r="F16" s="53"/>
    </row>
    <row r="17" spans="1:6" x14ac:dyDescent="0.25">
      <c r="A17" s="54"/>
      <c r="B17" s="38"/>
      <c r="C17" s="55" t="s">
        <v>79</v>
      </c>
      <c r="D17" s="52"/>
      <c r="E17" s="53">
        <v>40</v>
      </c>
      <c r="F17" s="53"/>
    </row>
    <row r="18" spans="1:6" x14ac:dyDescent="0.25">
      <c r="A18" s="54"/>
      <c r="B18" s="38"/>
      <c r="C18" s="55" t="s">
        <v>80</v>
      </c>
      <c r="D18" s="52"/>
      <c r="E18" s="53">
        <v>10</v>
      </c>
      <c r="F18" s="53"/>
    </row>
    <row r="19" spans="1:6" x14ac:dyDescent="0.25">
      <c r="A19" s="54"/>
      <c r="B19" s="38"/>
      <c r="C19" s="38"/>
      <c r="D19" s="52"/>
      <c r="E19" s="53"/>
      <c r="F19" s="53"/>
    </row>
    <row r="20" spans="1:6" x14ac:dyDescent="0.25">
      <c r="A20" s="51" t="s">
        <v>81</v>
      </c>
      <c r="B20" s="38"/>
      <c r="C20" s="38"/>
      <c r="D20" s="52"/>
      <c r="E20" s="53"/>
      <c r="F20" s="53"/>
    </row>
    <row r="21" spans="1:6" x14ac:dyDescent="0.25">
      <c r="A21" s="54"/>
      <c r="B21" s="38" t="s">
        <v>72</v>
      </c>
      <c r="C21" s="38"/>
      <c r="D21" s="52"/>
      <c r="E21" s="53"/>
      <c r="F21" s="53"/>
    </row>
    <row r="22" spans="1:6" x14ac:dyDescent="0.25">
      <c r="A22" s="54"/>
      <c r="B22" s="38"/>
      <c r="C22" s="55" t="s">
        <v>73</v>
      </c>
      <c r="D22" s="52"/>
      <c r="E22" s="53">
        <v>400</v>
      </c>
      <c r="F22" s="53"/>
    </row>
    <row r="23" spans="1:6" x14ac:dyDescent="0.25">
      <c r="A23" s="54"/>
      <c r="B23" s="38"/>
      <c r="C23" s="55" t="s">
        <v>74</v>
      </c>
      <c r="D23" s="52"/>
      <c r="E23" s="53">
        <v>250</v>
      </c>
      <c r="F23" s="53"/>
    </row>
    <row r="24" spans="1:6" x14ac:dyDescent="0.25">
      <c r="A24" s="54"/>
      <c r="B24" s="38"/>
      <c r="C24" s="55" t="s">
        <v>145</v>
      </c>
      <c r="D24" s="52"/>
      <c r="E24" s="53">
        <v>250</v>
      </c>
      <c r="F24" s="53"/>
    </row>
    <row r="25" spans="1:6" x14ac:dyDescent="0.25">
      <c r="A25" s="54"/>
      <c r="B25" s="38" t="s">
        <v>76</v>
      </c>
      <c r="C25" s="38"/>
      <c r="D25" s="52"/>
      <c r="E25" s="53"/>
      <c r="F25" s="53"/>
    </row>
    <row r="26" spans="1:6" x14ac:dyDescent="0.25">
      <c r="A26" s="54"/>
      <c r="B26" s="38"/>
      <c r="C26" s="55" t="s">
        <v>77</v>
      </c>
      <c r="D26" s="52"/>
      <c r="E26" s="53">
        <v>100</v>
      </c>
      <c r="F26" s="53"/>
    </row>
    <row r="27" spans="1:6" x14ac:dyDescent="0.25">
      <c r="A27" s="54"/>
      <c r="B27" s="38"/>
      <c r="C27" s="55" t="s">
        <v>78</v>
      </c>
      <c r="D27" s="52"/>
      <c r="E27" s="53">
        <v>320</v>
      </c>
      <c r="F27" s="53"/>
    </row>
    <row r="28" spans="1:6" x14ac:dyDescent="0.25">
      <c r="A28" s="54"/>
      <c r="B28" s="38"/>
      <c r="C28" s="55" t="s">
        <v>79</v>
      </c>
      <c r="D28" s="52"/>
      <c r="E28" s="53">
        <v>130</v>
      </c>
      <c r="F28" s="53"/>
    </row>
    <row r="29" spans="1:6" x14ac:dyDescent="0.25">
      <c r="A29" s="56"/>
      <c r="B29" s="57"/>
      <c r="C29" s="58" t="s">
        <v>80</v>
      </c>
      <c r="D29" s="59"/>
      <c r="E29" s="60">
        <v>20</v>
      </c>
      <c r="F29" s="60"/>
    </row>
    <row r="32" spans="1:6" x14ac:dyDescent="0.25">
      <c r="A32" s="28"/>
      <c r="B32" s="28"/>
      <c r="C32" s="28"/>
      <c r="D32" s="32"/>
      <c r="E32" s="33" t="s">
        <v>82</v>
      </c>
    </row>
    <row r="33" spans="1:5" x14ac:dyDescent="0.25">
      <c r="A33" s="28"/>
      <c r="B33" s="28"/>
      <c r="C33" s="28"/>
      <c r="D33" s="61" t="s">
        <v>83</v>
      </c>
      <c r="E33" s="62">
        <v>2.5000000000000001E-2</v>
      </c>
    </row>
    <row r="34" spans="1:5" x14ac:dyDescent="0.25">
      <c r="A34" s="28"/>
      <c r="B34" s="28"/>
      <c r="C34" s="28"/>
      <c r="D34" s="61" t="s">
        <v>84</v>
      </c>
      <c r="E34" s="62">
        <v>5.7500000000000002E-2</v>
      </c>
    </row>
    <row r="35" spans="1:5" x14ac:dyDescent="0.25">
      <c r="A35" s="28"/>
      <c r="B35" s="28"/>
      <c r="C35" s="28"/>
      <c r="D35" s="61"/>
      <c r="E35" s="62"/>
    </row>
    <row r="37" spans="1:5" x14ac:dyDescent="0.25">
      <c r="A37" s="27" t="s">
        <v>135</v>
      </c>
    </row>
    <row r="38" spans="1:5" x14ac:dyDescent="0.25">
      <c r="A38" s="26" t="s">
        <v>143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4BA6E-FFC4-40D1-84BB-A95FF891285D}">
  <dimension ref="A1:L13"/>
  <sheetViews>
    <sheetView workbookViewId="0"/>
  </sheetViews>
  <sheetFormatPr defaultRowHeight="15" x14ac:dyDescent="0.25"/>
  <cols>
    <col min="1" max="1" width="24.42578125" bestFit="1" customWidth="1"/>
  </cols>
  <sheetData>
    <row r="1" spans="1:12" ht="15.75" x14ac:dyDescent="0.25">
      <c r="A1" s="27" t="s">
        <v>87</v>
      </c>
    </row>
    <row r="2" spans="1:12" ht="15.75" x14ac:dyDescent="0.25">
      <c r="A2" s="27" t="s">
        <v>126</v>
      </c>
    </row>
    <row r="3" spans="1:12" ht="15.75" x14ac:dyDescent="0.25">
      <c r="A3" s="27" t="s">
        <v>91</v>
      </c>
    </row>
    <row r="4" spans="1:12" ht="15.75" x14ac:dyDescent="0.25">
      <c r="A4" s="27"/>
    </row>
    <row r="5" spans="1:12" ht="15.75" x14ac:dyDescent="0.25">
      <c r="A5" s="27" t="s">
        <v>89</v>
      </c>
    </row>
    <row r="6" spans="1:12" ht="15.75" x14ac:dyDescent="0.25">
      <c r="A6" s="27" t="s">
        <v>92</v>
      </c>
    </row>
    <row r="7" spans="1:12" ht="15.75" x14ac:dyDescent="0.25">
      <c r="A7" s="27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5" t="s">
        <v>6</v>
      </c>
      <c r="B9" s="6">
        <v>0</v>
      </c>
      <c r="C9" s="6">
        <v>1</v>
      </c>
      <c r="D9" s="6">
        <v>2</v>
      </c>
      <c r="E9" s="6">
        <v>3</v>
      </c>
      <c r="F9" s="6">
        <v>4</v>
      </c>
      <c r="G9" s="6">
        <v>5</v>
      </c>
      <c r="H9" s="6">
        <v>6</v>
      </c>
      <c r="I9" s="6">
        <v>7</v>
      </c>
      <c r="J9" s="6">
        <v>8</v>
      </c>
      <c r="K9" s="6">
        <v>9</v>
      </c>
      <c r="L9" s="6">
        <v>10</v>
      </c>
    </row>
    <row r="10" spans="1:12" x14ac:dyDescent="0.25">
      <c r="A10" s="5" t="s">
        <v>7</v>
      </c>
      <c r="B10" s="7">
        <v>20</v>
      </c>
      <c r="C10" s="7">
        <v>11</v>
      </c>
      <c r="D10" s="7">
        <v>2</v>
      </c>
      <c r="E10" s="7">
        <v>-7</v>
      </c>
      <c r="F10" s="7">
        <v>-3</v>
      </c>
      <c r="G10" s="7">
        <v>1</v>
      </c>
      <c r="H10" s="7">
        <v>5</v>
      </c>
      <c r="I10" s="7">
        <v>9</v>
      </c>
      <c r="J10" s="7">
        <v>13</v>
      </c>
      <c r="K10" s="7">
        <v>17</v>
      </c>
      <c r="L10" s="7">
        <v>21</v>
      </c>
    </row>
    <row r="11" spans="1:12" x14ac:dyDescent="0.25">
      <c r="A11" s="5" t="s">
        <v>8</v>
      </c>
      <c r="B11" s="6"/>
      <c r="C11" s="8">
        <v>1.3404084948331346E-2</v>
      </c>
      <c r="D11" s="8">
        <v>6.4510021492037804E-3</v>
      </c>
      <c r="E11" s="8">
        <v>1.362612037293668E-3</v>
      </c>
      <c r="F11" s="8">
        <v>1.0318740821470919E-2</v>
      </c>
      <c r="G11" s="8">
        <v>1.0805685695175416E-2</v>
      </c>
      <c r="H11" s="8">
        <v>7.4137183317498963E-3</v>
      </c>
      <c r="I11" s="8">
        <v>5.8588685855117109E-3</v>
      </c>
      <c r="J11" s="8">
        <v>1.0498111075421219E-2</v>
      </c>
      <c r="K11" s="8">
        <v>5.7011272093794221E-3</v>
      </c>
      <c r="L11" s="8">
        <v>4.7973968193229565E-3</v>
      </c>
    </row>
    <row r="13" spans="1:12" ht="15.75" x14ac:dyDescent="0.25">
      <c r="A13" s="26" t="s">
        <v>143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5830E-6B09-48AB-B2A4-EE3750FEC611}">
  <dimension ref="A1:B31"/>
  <sheetViews>
    <sheetView workbookViewId="0">
      <selection activeCell="A24" sqref="A24"/>
    </sheetView>
  </sheetViews>
  <sheetFormatPr defaultColWidth="8.7109375" defaultRowHeight="15.75" x14ac:dyDescent="0.25"/>
  <cols>
    <col min="1" max="1" width="86.85546875" style="26" bestFit="1" customWidth="1"/>
    <col min="2" max="16384" width="8.7109375" style="26"/>
  </cols>
  <sheetData>
    <row r="1" spans="1:2" x14ac:dyDescent="0.25">
      <c r="A1" s="27" t="s">
        <v>93</v>
      </c>
    </row>
    <row r="2" spans="1:2" x14ac:dyDescent="0.25">
      <c r="A2" s="27" t="s">
        <v>108</v>
      </c>
    </row>
    <row r="3" spans="1:2" x14ac:dyDescent="0.25">
      <c r="A3" s="27" t="s">
        <v>107</v>
      </c>
    </row>
    <row r="4" spans="1:2" x14ac:dyDescent="0.25">
      <c r="A4" s="27"/>
    </row>
    <row r="5" spans="1:2" x14ac:dyDescent="0.25">
      <c r="A5" s="27" t="s">
        <v>140</v>
      </c>
    </row>
    <row r="6" spans="1:2" x14ac:dyDescent="0.25">
      <c r="A6" s="27" t="s">
        <v>96</v>
      </c>
    </row>
    <row r="7" spans="1:2" x14ac:dyDescent="0.25">
      <c r="A7" s="27" t="s">
        <v>94</v>
      </c>
    </row>
    <row r="8" spans="1:2" ht="16.5" thickBot="1" x14ac:dyDescent="0.3"/>
    <row r="9" spans="1:2" ht="16.5" thickBot="1" x14ac:dyDescent="0.3">
      <c r="A9" s="10" t="s">
        <v>9</v>
      </c>
      <c r="B9" s="11">
        <v>0.05</v>
      </c>
    </row>
    <row r="10" spans="1:2" ht="16.5" thickBot="1" x14ac:dyDescent="0.3">
      <c r="A10" s="12" t="s">
        <v>10</v>
      </c>
      <c r="B10" s="13">
        <v>4.0000000000000001E-3</v>
      </c>
    </row>
    <row r="11" spans="1:2" ht="16.5" thickBot="1" x14ac:dyDescent="0.3">
      <c r="A11" s="12" t="s">
        <v>11</v>
      </c>
      <c r="B11" s="13">
        <v>7.0000000000000001E-3</v>
      </c>
    </row>
    <row r="12" spans="1:2" ht="16.5" thickBot="1" x14ac:dyDescent="0.3">
      <c r="A12" s="12" t="s">
        <v>12</v>
      </c>
      <c r="B12" s="13">
        <v>5.3999999999999999E-2</v>
      </c>
    </row>
    <row r="13" spans="1:2" ht="16.5" thickBot="1" x14ac:dyDescent="0.3">
      <c r="A13" s="12" t="s">
        <v>13</v>
      </c>
      <c r="B13" s="13">
        <v>5.0000000000000001E-3</v>
      </c>
    </row>
    <row r="14" spans="1:2" ht="16.5" thickBot="1" x14ac:dyDescent="0.3">
      <c r="A14" s="12" t="s">
        <v>14</v>
      </c>
      <c r="B14" s="13">
        <v>5.2999999999999999E-2</v>
      </c>
    </row>
    <row r="15" spans="1:2" ht="16.5" thickBot="1" x14ac:dyDescent="0.3">
      <c r="A15" s="12" t="s">
        <v>15</v>
      </c>
      <c r="B15" s="13">
        <v>0.06</v>
      </c>
    </row>
    <row r="17" spans="1:1" x14ac:dyDescent="0.25">
      <c r="A17" s="30" t="s">
        <v>95</v>
      </c>
    </row>
    <row r="19" spans="1:1" x14ac:dyDescent="0.25">
      <c r="A19" s="27" t="s">
        <v>97</v>
      </c>
    </row>
    <row r="20" spans="1:1" x14ac:dyDescent="0.25">
      <c r="A20" s="26" t="s">
        <v>143</v>
      </c>
    </row>
    <row r="30" spans="1:1" x14ac:dyDescent="0.25">
      <c r="A30" s="27" t="s">
        <v>98</v>
      </c>
    </row>
    <row r="31" spans="1:1" x14ac:dyDescent="0.25">
      <c r="A31" s="26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A5570-D66B-4931-8D6F-62F5D4238096}">
  <dimension ref="A1:Q23"/>
  <sheetViews>
    <sheetView workbookViewId="0"/>
  </sheetViews>
  <sheetFormatPr defaultColWidth="8.7109375" defaultRowHeight="15.75" x14ac:dyDescent="0.25"/>
  <cols>
    <col min="1" max="1" width="49.5703125" style="26" customWidth="1"/>
    <col min="2" max="16384" width="8.7109375" style="26"/>
  </cols>
  <sheetData>
    <row r="1" spans="1:17" x14ac:dyDescent="0.25">
      <c r="A1" s="27" t="s">
        <v>99</v>
      </c>
    </row>
    <row r="2" spans="1:17" x14ac:dyDescent="0.25">
      <c r="A2" s="27" t="s">
        <v>109</v>
      </c>
    </row>
    <row r="3" spans="1:17" x14ac:dyDescent="0.25">
      <c r="A3" s="27" t="s">
        <v>105</v>
      </c>
    </row>
    <row r="5" spans="1:17" x14ac:dyDescent="0.25">
      <c r="A5" s="27" t="s">
        <v>100</v>
      </c>
    </row>
    <row r="6" spans="1:17" x14ac:dyDescent="0.25">
      <c r="A6" s="27" t="s">
        <v>101</v>
      </c>
    </row>
    <row r="7" spans="1:17" x14ac:dyDescent="0.25">
      <c r="A7" s="27" t="s">
        <v>102</v>
      </c>
    </row>
    <row r="8" spans="1:17" x14ac:dyDescent="0.25">
      <c r="A8" s="27" t="s">
        <v>103</v>
      </c>
    </row>
    <row r="10" spans="1:17" x14ac:dyDescent="0.25">
      <c r="A10" s="29" t="s">
        <v>16</v>
      </c>
      <c r="B10" s="31">
        <v>0.06</v>
      </c>
    </row>
    <row r="11" spans="1:17" x14ac:dyDescent="0.25">
      <c r="A11" s="29" t="s">
        <v>17</v>
      </c>
      <c r="B11" s="31">
        <v>0.1</v>
      </c>
    </row>
    <row r="12" spans="1:17" x14ac:dyDescent="0.25">
      <c r="A12" s="29" t="s">
        <v>18</v>
      </c>
      <c r="B12" s="31">
        <v>0.05</v>
      </c>
    </row>
    <row r="14" spans="1:17" x14ac:dyDescent="0.25">
      <c r="A14" s="27" t="s">
        <v>104</v>
      </c>
    </row>
    <row r="16" spans="1:17" x14ac:dyDescent="0.25">
      <c r="A16" s="32" t="s">
        <v>19</v>
      </c>
      <c r="B16" s="33">
        <v>0.25</v>
      </c>
      <c r="C16" s="33">
        <f t="shared" ref="C16:Q16" si="0">B16+0.25</f>
        <v>0.5</v>
      </c>
      <c r="D16" s="33">
        <f t="shared" si="0"/>
        <v>0.75</v>
      </c>
      <c r="E16" s="33">
        <f t="shared" si="0"/>
        <v>1</v>
      </c>
      <c r="F16" s="33">
        <f t="shared" si="0"/>
        <v>1.25</v>
      </c>
      <c r="G16" s="33">
        <f t="shared" si="0"/>
        <v>1.5</v>
      </c>
      <c r="H16" s="33">
        <f t="shared" si="0"/>
        <v>1.75</v>
      </c>
      <c r="I16" s="33">
        <f t="shared" si="0"/>
        <v>2</v>
      </c>
      <c r="J16" s="33">
        <f t="shared" si="0"/>
        <v>2.25</v>
      </c>
      <c r="K16" s="33">
        <f t="shared" si="0"/>
        <v>2.5</v>
      </c>
      <c r="L16" s="33">
        <f t="shared" si="0"/>
        <v>2.75</v>
      </c>
      <c r="M16" s="33">
        <f t="shared" si="0"/>
        <v>3</v>
      </c>
      <c r="N16" s="33">
        <f t="shared" si="0"/>
        <v>3.25</v>
      </c>
      <c r="O16" s="33">
        <f t="shared" si="0"/>
        <v>3.5</v>
      </c>
      <c r="P16" s="33">
        <f t="shared" si="0"/>
        <v>3.75</v>
      </c>
      <c r="Q16" s="33">
        <f t="shared" si="0"/>
        <v>4</v>
      </c>
    </row>
    <row r="17" spans="1:17" x14ac:dyDescent="0.25">
      <c r="A17" s="32" t="s">
        <v>20</v>
      </c>
      <c r="B17" s="33">
        <v>100</v>
      </c>
      <c r="C17" s="33">
        <v>90</v>
      </c>
      <c r="D17" s="33">
        <v>110</v>
      </c>
      <c r="E17" s="33">
        <v>95</v>
      </c>
      <c r="F17" s="33">
        <v>130</v>
      </c>
      <c r="G17" s="33">
        <v>115</v>
      </c>
      <c r="H17" s="33">
        <v>125</v>
      </c>
      <c r="I17" s="33">
        <v>130</v>
      </c>
      <c r="J17" s="33">
        <v>175</v>
      </c>
      <c r="K17" s="33">
        <f>150</f>
        <v>150</v>
      </c>
      <c r="L17" s="33">
        <v>130</v>
      </c>
      <c r="M17" s="33">
        <v>140</v>
      </c>
      <c r="N17" s="33">
        <v>155</v>
      </c>
      <c r="O17" s="33">
        <v>170</v>
      </c>
      <c r="P17" s="33">
        <v>165</v>
      </c>
      <c r="Q17" s="33">
        <v>160</v>
      </c>
    </row>
    <row r="18" spans="1:17" x14ac:dyDescent="0.25">
      <c r="A18" s="34" t="s">
        <v>21</v>
      </c>
      <c r="B18" s="35">
        <f>B17*80%</f>
        <v>80</v>
      </c>
      <c r="C18" s="35">
        <f t="shared" ref="C18:Q18" si="1">C17*80%</f>
        <v>72</v>
      </c>
      <c r="D18" s="35">
        <f t="shared" si="1"/>
        <v>88</v>
      </c>
      <c r="E18" s="35">
        <f t="shared" si="1"/>
        <v>76</v>
      </c>
      <c r="F18" s="35">
        <f t="shared" si="1"/>
        <v>104</v>
      </c>
      <c r="G18" s="35">
        <f t="shared" si="1"/>
        <v>92</v>
      </c>
      <c r="H18" s="35">
        <f t="shared" si="1"/>
        <v>100</v>
      </c>
      <c r="I18" s="35">
        <f t="shared" si="1"/>
        <v>104</v>
      </c>
      <c r="J18" s="35">
        <f t="shared" si="1"/>
        <v>140</v>
      </c>
      <c r="K18" s="35">
        <f t="shared" si="1"/>
        <v>120</v>
      </c>
      <c r="L18" s="35">
        <f t="shared" si="1"/>
        <v>104</v>
      </c>
      <c r="M18" s="35">
        <f t="shared" si="1"/>
        <v>112</v>
      </c>
      <c r="N18" s="35">
        <f t="shared" si="1"/>
        <v>124</v>
      </c>
      <c r="O18" s="35">
        <f t="shared" si="1"/>
        <v>136</v>
      </c>
      <c r="P18" s="35">
        <f t="shared" si="1"/>
        <v>132</v>
      </c>
      <c r="Q18" s="35">
        <f t="shared" si="1"/>
        <v>128</v>
      </c>
    </row>
    <row r="19" spans="1:17" x14ac:dyDescent="0.25">
      <c r="A19" s="32" t="s">
        <v>22</v>
      </c>
      <c r="B19" s="33">
        <f>B17+B18</f>
        <v>180</v>
      </c>
      <c r="C19" s="33">
        <f t="shared" ref="C19:Q19" si="2">C17+C18</f>
        <v>162</v>
      </c>
      <c r="D19" s="33">
        <f t="shared" si="2"/>
        <v>198</v>
      </c>
      <c r="E19" s="33">
        <f t="shared" si="2"/>
        <v>171</v>
      </c>
      <c r="F19" s="33">
        <f t="shared" si="2"/>
        <v>234</v>
      </c>
      <c r="G19" s="33">
        <f t="shared" si="2"/>
        <v>207</v>
      </c>
      <c r="H19" s="33">
        <f t="shared" si="2"/>
        <v>225</v>
      </c>
      <c r="I19" s="33">
        <f t="shared" si="2"/>
        <v>234</v>
      </c>
      <c r="J19" s="33">
        <f t="shared" si="2"/>
        <v>315</v>
      </c>
      <c r="K19" s="33">
        <f t="shared" si="2"/>
        <v>270</v>
      </c>
      <c r="L19" s="33">
        <f t="shared" si="2"/>
        <v>234</v>
      </c>
      <c r="M19" s="33">
        <f t="shared" si="2"/>
        <v>252</v>
      </c>
      <c r="N19" s="33">
        <f t="shared" si="2"/>
        <v>279</v>
      </c>
      <c r="O19" s="33">
        <f t="shared" si="2"/>
        <v>306</v>
      </c>
      <c r="P19" s="33">
        <f t="shared" si="2"/>
        <v>297</v>
      </c>
      <c r="Q19" s="33">
        <f t="shared" si="2"/>
        <v>288</v>
      </c>
    </row>
    <row r="22" spans="1:17" x14ac:dyDescent="0.25">
      <c r="A22" s="27" t="s">
        <v>106</v>
      </c>
    </row>
    <row r="23" spans="1:17" x14ac:dyDescent="0.25">
      <c r="A23" s="26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0405D-6D40-4F8D-836C-419B0EAD8E2B}">
  <dimension ref="A1:B14"/>
  <sheetViews>
    <sheetView workbookViewId="0"/>
  </sheetViews>
  <sheetFormatPr defaultColWidth="8.7109375" defaultRowHeight="15.75" x14ac:dyDescent="0.25"/>
  <cols>
    <col min="1" max="1" width="34.85546875" style="26" customWidth="1"/>
    <col min="2" max="16384" width="8.7109375" style="26"/>
  </cols>
  <sheetData>
    <row r="1" spans="1:2" x14ac:dyDescent="0.25">
      <c r="A1" s="27" t="s">
        <v>110</v>
      </c>
    </row>
    <row r="2" spans="1:2" x14ac:dyDescent="0.25">
      <c r="A2" s="27" t="s">
        <v>108</v>
      </c>
    </row>
    <row r="3" spans="1:2" x14ac:dyDescent="0.25">
      <c r="A3" s="27" t="s">
        <v>91</v>
      </c>
    </row>
    <row r="5" spans="1:2" x14ac:dyDescent="0.25">
      <c r="A5" s="27" t="s">
        <v>136</v>
      </c>
    </row>
    <row r="7" spans="1:2" x14ac:dyDescent="0.25">
      <c r="A7" s="27" t="s">
        <v>111</v>
      </c>
    </row>
    <row r="8" spans="1:2" x14ac:dyDescent="0.25">
      <c r="A8" s="29" t="s">
        <v>23</v>
      </c>
      <c r="B8" s="36">
        <v>10000</v>
      </c>
    </row>
    <row r="9" spans="1:2" x14ac:dyDescent="0.25">
      <c r="A9" s="29" t="s">
        <v>24</v>
      </c>
      <c r="B9" s="36">
        <v>1500</v>
      </c>
    </row>
    <row r="10" spans="1:2" x14ac:dyDescent="0.25">
      <c r="A10" s="29" t="s">
        <v>25</v>
      </c>
      <c r="B10" s="28">
        <v>50</v>
      </c>
    </row>
    <row r="11" spans="1:2" x14ac:dyDescent="0.25">
      <c r="A11" s="29" t="s">
        <v>26</v>
      </c>
      <c r="B11" s="31">
        <v>0.05</v>
      </c>
    </row>
    <row r="13" spans="1:2" x14ac:dyDescent="0.25">
      <c r="A13" s="27" t="s">
        <v>112</v>
      </c>
    </row>
    <row r="14" spans="1:2" x14ac:dyDescent="0.25">
      <c r="A14" s="26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F967B-5191-45C0-8B32-2E2755BB8ACD}">
  <dimension ref="A1:I20"/>
  <sheetViews>
    <sheetView workbookViewId="0">
      <selection activeCell="A20" sqref="A20"/>
    </sheetView>
  </sheetViews>
  <sheetFormatPr defaultRowHeight="15" x14ac:dyDescent="0.25"/>
  <cols>
    <col min="1" max="1" width="32.140625" bestFit="1" customWidth="1"/>
    <col min="2" max="9" width="14.5703125" customWidth="1"/>
  </cols>
  <sheetData>
    <row r="1" spans="1:9" ht="15.75" x14ac:dyDescent="0.25">
      <c r="A1" s="27" t="s">
        <v>113</v>
      </c>
    </row>
    <row r="2" spans="1:9" ht="15.75" x14ac:dyDescent="0.25">
      <c r="A2" s="27" t="s">
        <v>114</v>
      </c>
    </row>
    <row r="3" spans="1:9" ht="15.75" x14ac:dyDescent="0.25">
      <c r="A3" s="27" t="s">
        <v>91</v>
      </c>
    </row>
    <row r="4" spans="1:9" ht="15.75" x14ac:dyDescent="0.25">
      <c r="A4" s="27"/>
    </row>
    <row r="5" spans="1:9" ht="15.75" x14ac:dyDescent="0.25">
      <c r="A5" s="27" t="s">
        <v>115</v>
      </c>
    </row>
    <row r="6" spans="1:9" ht="15.75" x14ac:dyDescent="0.25">
      <c r="A6" s="27" t="s">
        <v>116</v>
      </c>
    </row>
    <row r="7" spans="1:9" ht="15.75" x14ac:dyDescent="0.25">
      <c r="A7" s="27"/>
    </row>
    <row r="8" spans="1:9" ht="15.75" x14ac:dyDescent="0.25">
      <c r="A8" s="27" t="s">
        <v>137</v>
      </c>
    </row>
    <row r="9" spans="1:9" x14ac:dyDescent="0.25">
      <c r="A9" s="2"/>
      <c r="B9" s="63" t="s">
        <v>27</v>
      </c>
      <c r="C9" s="64"/>
      <c r="D9" s="65" t="s">
        <v>28</v>
      </c>
      <c r="E9" s="66"/>
      <c r="F9" s="65" t="s">
        <v>29</v>
      </c>
      <c r="G9" s="66"/>
      <c r="H9" s="65" t="s">
        <v>30</v>
      </c>
      <c r="I9" s="66"/>
    </row>
    <row r="10" spans="1:9" x14ac:dyDescent="0.25">
      <c r="A10" s="14" t="s">
        <v>31</v>
      </c>
      <c r="B10" s="15" t="s">
        <v>32</v>
      </c>
      <c r="C10" s="16" t="s">
        <v>33</v>
      </c>
      <c r="D10" s="15" t="s">
        <v>32</v>
      </c>
      <c r="E10" s="16" t="s">
        <v>33</v>
      </c>
      <c r="F10" s="17" t="s">
        <v>32</v>
      </c>
      <c r="G10" s="18" t="s">
        <v>33</v>
      </c>
      <c r="H10" s="17" t="s">
        <v>32</v>
      </c>
      <c r="I10" s="18" t="s">
        <v>33</v>
      </c>
    </row>
    <row r="11" spans="1:9" x14ac:dyDescent="0.25">
      <c r="A11" s="19" t="s">
        <v>34</v>
      </c>
      <c r="B11" s="20">
        <v>1</v>
      </c>
      <c r="C11" s="21">
        <v>2.5999999999999999E-2</v>
      </c>
      <c r="D11" s="20">
        <v>0.6</v>
      </c>
      <c r="E11" s="21">
        <v>2.5999999999999999E-2</v>
      </c>
      <c r="F11" s="20">
        <v>0.3</v>
      </c>
      <c r="G11" s="21">
        <v>2.5999999999999999E-2</v>
      </c>
      <c r="H11" s="20">
        <v>0.2</v>
      </c>
      <c r="I11" s="21">
        <v>2.5999999999999999E-2</v>
      </c>
    </row>
    <row r="12" spans="1:9" x14ac:dyDescent="0.25">
      <c r="A12" s="19" t="s">
        <v>35</v>
      </c>
      <c r="B12" s="20">
        <v>0</v>
      </c>
      <c r="C12" s="21">
        <v>3.4000000000000002E-2</v>
      </c>
      <c r="D12" s="20">
        <v>0.4</v>
      </c>
      <c r="E12" s="21">
        <v>3.4000000000000002E-2</v>
      </c>
      <c r="F12" s="20">
        <v>0.5</v>
      </c>
      <c r="G12" s="21">
        <v>3.4000000000000002E-2</v>
      </c>
      <c r="H12" s="20">
        <v>0.3</v>
      </c>
      <c r="I12" s="21">
        <v>3.4000000000000002E-2</v>
      </c>
    </row>
    <row r="13" spans="1:9" x14ac:dyDescent="0.25">
      <c r="A13" s="19" t="s">
        <v>36</v>
      </c>
      <c r="B13" s="20">
        <v>0</v>
      </c>
      <c r="C13" s="21">
        <v>4.2999999999999997E-2</v>
      </c>
      <c r="D13" s="20">
        <v>0</v>
      </c>
      <c r="E13" s="21">
        <v>4.2999999999999997E-2</v>
      </c>
      <c r="F13" s="20">
        <v>0.2</v>
      </c>
      <c r="G13" s="21">
        <v>4.2999999999999997E-2</v>
      </c>
      <c r="H13" s="20">
        <v>0.25</v>
      </c>
      <c r="I13" s="21">
        <v>4.2999999999999997E-2</v>
      </c>
    </row>
    <row r="14" spans="1:9" x14ac:dyDescent="0.25">
      <c r="A14" s="19" t="s">
        <v>37</v>
      </c>
      <c r="B14" s="20">
        <v>0</v>
      </c>
      <c r="C14" s="21">
        <v>4.2500000000000003E-2</v>
      </c>
      <c r="D14" s="20">
        <v>0</v>
      </c>
      <c r="E14" s="21">
        <v>4.2500000000000003E-2</v>
      </c>
      <c r="F14" s="20">
        <v>0</v>
      </c>
      <c r="G14" s="21">
        <v>4.2500000000000003E-2</v>
      </c>
      <c r="H14" s="20">
        <v>0.25</v>
      </c>
      <c r="I14" s="21">
        <v>0.04</v>
      </c>
    </row>
    <row r="15" spans="1:9" s="1" customFormat="1" x14ac:dyDescent="0.25">
      <c r="A15" s="19" t="s">
        <v>22</v>
      </c>
      <c r="B15" s="22">
        <v>1</v>
      </c>
      <c r="C15" s="23">
        <v>2.5999999999999999E-2</v>
      </c>
      <c r="D15" s="22">
        <v>1</v>
      </c>
      <c r="E15" s="23">
        <v>2.92E-2</v>
      </c>
      <c r="F15" s="22">
        <v>1</v>
      </c>
      <c r="G15" s="23">
        <v>3.3399999999999999E-2</v>
      </c>
      <c r="H15" s="22">
        <v>1</v>
      </c>
      <c r="I15" s="23">
        <v>3.6200000000000003E-2</v>
      </c>
    </row>
    <row r="16" spans="1:9" x14ac:dyDescent="0.25">
      <c r="A16" s="24" t="s">
        <v>38</v>
      </c>
      <c r="B16" s="17"/>
      <c r="C16" s="25">
        <v>0.1</v>
      </c>
      <c r="D16" s="17"/>
      <c r="E16" s="25">
        <v>0.108</v>
      </c>
      <c r="F16" s="17"/>
      <c r="G16" s="25">
        <v>0.114</v>
      </c>
      <c r="H16" s="17"/>
      <c r="I16" s="25">
        <v>0.11799999999999999</v>
      </c>
    </row>
    <row r="19" spans="1:1" ht="15.75" x14ac:dyDescent="0.25">
      <c r="A19" s="27" t="s">
        <v>117</v>
      </c>
    </row>
    <row r="20" spans="1:1" ht="15.75" x14ac:dyDescent="0.25">
      <c r="A20" s="26" t="s">
        <v>143</v>
      </c>
    </row>
  </sheetData>
  <mergeCells count="4">
    <mergeCell ref="B9:C9"/>
    <mergeCell ref="D9:E9"/>
    <mergeCell ref="F9:G9"/>
    <mergeCell ref="H9:I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0A8A3-1F1E-4333-824F-ADA09F8DF9D0}">
  <dimension ref="A1:E15"/>
  <sheetViews>
    <sheetView workbookViewId="0"/>
  </sheetViews>
  <sheetFormatPr defaultRowHeight="15" x14ac:dyDescent="0.25"/>
  <cols>
    <col min="2" max="5" width="32.140625" bestFit="1" customWidth="1"/>
  </cols>
  <sheetData>
    <row r="1" spans="1:5" ht="15.75" x14ac:dyDescent="0.25">
      <c r="A1" s="27" t="s">
        <v>118</v>
      </c>
    </row>
    <row r="2" spans="1:5" ht="15.75" x14ac:dyDescent="0.25">
      <c r="A2" s="27" t="s">
        <v>119</v>
      </c>
    </row>
    <row r="3" spans="1:5" ht="15.75" x14ac:dyDescent="0.25">
      <c r="A3" s="27" t="s">
        <v>88</v>
      </c>
    </row>
    <row r="4" spans="1:5" ht="15.75" x14ac:dyDescent="0.25">
      <c r="A4" s="27" t="s">
        <v>125</v>
      </c>
    </row>
    <row r="5" spans="1:5" ht="15.75" x14ac:dyDescent="0.25">
      <c r="A5" s="27"/>
    </row>
    <row r="6" spans="1:5" ht="15.75" x14ac:dyDescent="0.25">
      <c r="A6" s="27" t="s">
        <v>120</v>
      </c>
    </row>
    <row r="7" spans="1:5" ht="15.75" x14ac:dyDescent="0.25">
      <c r="A7" s="27"/>
    </row>
    <row r="8" spans="1:5" ht="15.75" x14ac:dyDescent="0.25">
      <c r="A8" s="27" t="s">
        <v>121</v>
      </c>
    </row>
    <row r="9" spans="1:5" ht="15.75" x14ac:dyDescent="0.25">
      <c r="A9" s="27" t="s">
        <v>122</v>
      </c>
    </row>
    <row r="10" spans="1:5" ht="15.75" x14ac:dyDescent="0.25">
      <c r="A10" s="27"/>
    </row>
    <row r="11" spans="1:5" x14ac:dyDescent="0.25">
      <c r="B11" s="1"/>
      <c r="C11" s="1" t="s">
        <v>39</v>
      </c>
      <c r="D11" s="1" t="s">
        <v>40</v>
      </c>
      <c r="E11" s="1" t="s">
        <v>41</v>
      </c>
    </row>
    <row r="12" spans="1:5" ht="48" customHeight="1" x14ac:dyDescent="0.25">
      <c r="B12" s="1" t="s">
        <v>42</v>
      </c>
    </row>
    <row r="13" spans="1:5" ht="48" customHeight="1" x14ac:dyDescent="0.25">
      <c r="B13" s="1" t="s">
        <v>43</v>
      </c>
    </row>
    <row r="14" spans="1:5" ht="48" customHeight="1" x14ac:dyDescent="0.25">
      <c r="B14" s="1" t="s">
        <v>44</v>
      </c>
    </row>
    <row r="15" spans="1:5" ht="48" customHeight="1" x14ac:dyDescent="0.25">
      <c r="B15" s="1" t="s">
        <v>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880D8-63A4-4F85-A68E-8B2FB6106E66}">
  <dimension ref="A1:O63"/>
  <sheetViews>
    <sheetView workbookViewId="0"/>
  </sheetViews>
  <sheetFormatPr defaultColWidth="8.7109375" defaultRowHeight="15.75" x14ac:dyDescent="0.25"/>
  <cols>
    <col min="1" max="1" width="45.85546875" style="26" bestFit="1" customWidth="1"/>
    <col min="2" max="16384" width="8.7109375" style="26"/>
  </cols>
  <sheetData>
    <row r="1" spans="1:15" x14ac:dyDescent="0.25">
      <c r="A1" s="27" t="s">
        <v>118</v>
      </c>
    </row>
    <row r="2" spans="1:15" x14ac:dyDescent="0.25">
      <c r="A2" s="27" t="s">
        <v>119</v>
      </c>
    </row>
    <row r="3" spans="1:15" x14ac:dyDescent="0.25">
      <c r="A3" s="27" t="s">
        <v>126</v>
      </c>
    </row>
    <row r="4" spans="1:15" x14ac:dyDescent="0.25">
      <c r="A4" s="27" t="s">
        <v>138</v>
      </c>
    </row>
    <row r="5" spans="1:15" x14ac:dyDescent="0.25">
      <c r="A5" s="27"/>
    </row>
    <row r="6" spans="1:15" x14ac:dyDescent="0.25">
      <c r="A6" s="27" t="s">
        <v>120</v>
      </c>
    </row>
    <row r="7" spans="1:15" x14ac:dyDescent="0.25">
      <c r="A7" s="27" t="s">
        <v>141</v>
      </c>
    </row>
    <row r="8" spans="1:15" x14ac:dyDescent="0.25">
      <c r="A8" s="27"/>
    </row>
    <row r="9" spans="1:15" x14ac:dyDescent="0.25">
      <c r="A9" s="37" t="s">
        <v>144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5" s="41" customFormat="1" x14ac:dyDescent="0.25">
      <c r="A10" s="39" t="s">
        <v>57</v>
      </c>
      <c r="B10" s="38"/>
      <c r="C10" s="40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5" s="41" customFormat="1" x14ac:dyDescent="0.25">
      <c r="A11" s="40" t="s">
        <v>48</v>
      </c>
      <c r="B11" s="42">
        <v>45261</v>
      </c>
      <c r="C11" s="42">
        <f>EDATE(B11,12)</f>
        <v>45627</v>
      </c>
      <c r="D11" s="42">
        <f t="shared" ref="D11:L11" si="0">EDATE(C11,12)</f>
        <v>45992</v>
      </c>
      <c r="E11" s="42">
        <f t="shared" si="0"/>
        <v>46357</v>
      </c>
      <c r="F11" s="42">
        <f t="shared" si="0"/>
        <v>46722</v>
      </c>
      <c r="G11" s="42">
        <f t="shared" si="0"/>
        <v>47088</v>
      </c>
      <c r="H11" s="42">
        <f t="shared" si="0"/>
        <v>47453</v>
      </c>
      <c r="I11" s="42">
        <f t="shared" si="0"/>
        <v>47818</v>
      </c>
      <c r="J11" s="42">
        <f t="shared" si="0"/>
        <v>48183</v>
      </c>
      <c r="K11" s="42">
        <f t="shared" si="0"/>
        <v>48549</v>
      </c>
      <c r="L11" s="42">
        <f t="shared" si="0"/>
        <v>48914</v>
      </c>
      <c r="M11" s="38"/>
      <c r="O11" s="43"/>
    </row>
    <row r="12" spans="1:15" s="41" customFormat="1" x14ac:dyDescent="0.25">
      <c r="A12" s="40" t="s">
        <v>49</v>
      </c>
      <c r="B12" s="38"/>
      <c r="C12" s="40">
        <v>100</v>
      </c>
      <c r="D12" s="40">
        <f>C12+5</f>
        <v>105</v>
      </c>
      <c r="E12" s="40">
        <f t="shared" ref="E12:L12" si="1">D12+5</f>
        <v>110</v>
      </c>
      <c r="F12" s="40">
        <f t="shared" si="1"/>
        <v>115</v>
      </c>
      <c r="G12" s="40">
        <f t="shared" si="1"/>
        <v>120</v>
      </c>
      <c r="H12" s="40">
        <f t="shared" si="1"/>
        <v>125</v>
      </c>
      <c r="I12" s="40">
        <f t="shared" si="1"/>
        <v>130</v>
      </c>
      <c r="J12" s="40">
        <f t="shared" si="1"/>
        <v>135</v>
      </c>
      <c r="K12" s="40">
        <f t="shared" si="1"/>
        <v>140</v>
      </c>
      <c r="L12" s="40">
        <f t="shared" si="1"/>
        <v>145</v>
      </c>
      <c r="M12" s="38"/>
    </row>
    <row r="13" spans="1:15" s="41" customFormat="1" x14ac:dyDescent="0.25">
      <c r="A13" s="40" t="s">
        <v>50</v>
      </c>
      <c r="B13" s="38"/>
      <c r="C13" s="40">
        <v>8</v>
      </c>
      <c r="D13" s="40">
        <f>C13+1</f>
        <v>9</v>
      </c>
      <c r="E13" s="40">
        <f t="shared" ref="E13:L13" si="2">D13+1</f>
        <v>10</v>
      </c>
      <c r="F13" s="40">
        <f t="shared" si="2"/>
        <v>11</v>
      </c>
      <c r="G13" s="40">
        <f t="shared" si="2"/>
        <v>12</v>
      </c>
      <c r="H13" s="40">
        <f t="shared" si="2"/>
        <v>13</v>
      </c>
      <c r="I13" s="40">
        <f t="shared" si="2"/>
        <v>14</v>
      </c>
      <c r="J13" s="40">
        <f t="shared" si="2"/>
        <v>15</v>
      </c>
      <c r="K13" s="40">
        <f t="shared" si="2"/>
        <v>16</v>
      </c>
      <c r="L13" s="40">
        <f t="shared" si="2"/>
        <v>17</v>
      </c>
      <c r="M13" s="38"/>
    </row>
    <row r="14" spans="1:15" s="41" customFormat="1" x14ac:dyDescent="0.25">
      <c r="A14" s="40" t="s">
        <v>51</v>
      </c>
      <c r="B14" s="38"/>
      <c r="C14" s="40">
        <v>25</v>
      </c>
      <c r="D14" s="40">
        <f>C14+2</f>
        <v>27</v>
      </c>
      <c r="E14" s="40">
        <f t="shared" ref="E14:L14" si="3">D14+2</f>
        <v>29</v>
      </c>
      <c r="F14" s="40">
        <f t="shared" si="3"/>
        <v>31</v>
      </c>
      <c r="G14" s="40">
        <f t="shared" si="3"/>
        <v>33</v>
      </c>
      <c r="H14" s="40">
        <f t="shared" si="3"/>
        <v>35</v>
      </c>
      <c r="I14" s="40">
        <f t="shared" si="3"/>
        <v>37</v>
      </c>
      <c r="J14" s="40">
        <f t="shared" si="3"/>
        <v>39</v>
      </c>
      <c r="K14" s="40">
        <f t="shared" si="3"/>
        <v>41</v>
      </c>
      <c r="L14" s="40">
        <f t="shared" si="3"/>
        <v>43</v>
      </c>
      <c r="M14" s="38"/>
    </row>
    <row r="15" spans="1:15" s="41" customFormat="1" x14ac:dyDescent="0.25">
      <c r="A15" s="40" t="s">
        <v>52</v>
      </c>
      <c r="B15" s="38"/>
      <c r="C15" s="40">
        <v>30</v>
      </c>
      <c r="D15" s="40">
        <f>C15+1</f>
        <v>31</v>
      </c>
      <c r="E15" s="40">
        <f t="shared" ref="E15:L17" si="4">D15+1</f>
        <v>32</v>
      </c>
      <c r="F15" s="40">
        <f t="shared" si="4"/>
        <v>33</v>
      </c>
      <c r="G15" s="40">
        <f t="shared" si="4"/>
        <v>34</v>
      </c>
      <c r="H15" s="40">
        <f t="shared" si="4"/>
        <v>35</v>
      </c>
      <c r="I15" s="40">
        <f t="shared" si="4"/>
        <v>36</v>
      </c>
      <c r="J15" s="40">
        <f t="shared" si="4"/>
        <v>37</v>
      </c>
      <c r="K15" s="40">
        <f t="shared" si="4"/>
        <v>38</v>
      </c>
      <c r="L15" s="40">
        <f t="shared" si="4"/>
        <v>39</v>
      </c>
      <c r="M15" s="38"/>
    </row>
    <row r="16" spans="1:15" s="41" customFormat="1" x14ac:dyDescent="0.25">
      <c r="A16" s="40" t="s">
        <v>53</v>
      </c>
      <c r="B16" s="38"/>
      <c r="C16" s="40">
        <v>20</v>
      </c>
      <c r="D16" s="40">
        <f>C16+1</f>
        <v>21</v>
      </c>
      <c r="E16" s="40">
        <f t="shared" si="4"/>
        <v>22</v>
      </c>
      <c r="F16" s="40">
        <f t="shared" si="4"/>
        <v>23</v>
      </c>
      <c r="G16" s="40">
        <f t="shared" si="4"/>
        <v>24</v>
      </c>
      <c r="H16" s="40">
        <f t="shared" si="4"/>
        <v>25</v>
      </c>
      <c r="I16" s="40">
        <f t="shared" si="4"/>
        <v>26</v>
      </c>
      <c r="J16" s="40">
        <f t="shared" si="4"/>
        <v>27</v>
      </c>
      <c r="K16" s="40">
        <f t="shared" si="4"/>
        <v>28</v>
      </c>
      <c r="L16" s="40">
        <f t="shared" si="4"/>
        <v>29</v>
      </c>
      <c r="M16" s="38"/>
    </row>
    <row r="17" spans="1:13" s="41" customFormat="1" x14ac:dyDescent="0.25">
      <c r="A17" s="40" t="s">
        <v>54</v>
      </c>
      <c r="B17" s="38"/>
      <c r="C17" s="40">
        <v>12</v>
      </c>
      <c r="D17" s="40">
        <f>C17+1</f>
        <v>13</v>
      </c>
      <c r="E17" s="40">
        <f t="shared" si="4"/>
        <v>14</v>
      </c>
      <c r="F17" s="40">
        <f t="shared" si="4"/>
        <v>15</v>
      </c>
      <c r="G17" s="40">
        <f t="shared" si="4"/>
        <v>16</v>
      </c>
      <c r="H17" s="40">
        <f t="shared" si="4"/>
        <v>17</v>
      </c>
      <c r="I17" s="40">
        <f t="shared" si="4"/>
        <v>18</v>
      </c>
      <c r="J17" s="40">
        <f t="shared" si="4"/>
        <v>19</v>
      </c>
      <c r="K17" s="40">
        <f t="shared" si="4"/>
        <v>20</v>
      </c>
      <c r="L17" s="40">
        <f t="shared" si="4"/>
        <v>21</v>
      </c>
      <c r="M17" s="38"/>
    </row>
    <row r="18" spans="1:13" s="41" customFormat="1" x14ac:dyDescent="0.25">
      <c r="A18" s="40"/>
      <c r="B18" s="38"/>
      <c r="C18" s="40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3" s="41" customFormat="1" x14ac:dyDescent="0.25">
      <c r="A19" s="40" t="s">
        <v>46</v>
      </c>
      <c r="B19" s="40">
        <v>145</v>
      </c>
      <c r="C19" s="40">
        <f>B19+5</f>
        <v>150</v>
      </c>
      <c r="D19" s="40">
        <f t="shared" ref="D19:L20" si="5">C19+5</f>
        <v>155</v>
      </c>
      <c r="E19" s="40">
        <f t="shared" si="5"/>
        <v>160</v>
      </c>
      <c r="F19" s="40">
        <f t="shared" si="5"/>
        <v>165</v>
      </c>
      <c r="G19" s="40">
        <f t="shared" si="5"/>
        <v>170</v>
      </c>
      <c r="H19" s="40">
        <f t="shared" si="5"/>
        <v>175</v>
      </c>
      <c r="I19" s="40">
        <f t="shared" si="5"/>
        <v>180</v>
      </c>
      <c r="J19" s="40">
        <f t="shared" si="5"/>
        <v>185</v>
      </c>
      <c r="K19" s="40">
        <f t="shared" si="5"/>
        <v>190</v>
      </c>
      <c r="L19" s="40">
        <f t="shared" si="5"/>
        <v>195</v>
      </c>
      <c r="M19" s="38"/>
    </row>
    <row r="20" spans="1:13" s="41" customFormat="1" x14ac:dyDescent="0.25">
      <c r="A20" s="40" t="s">
        <v>47</v>
      </c>
      <c r="B20" s="40">
        <v>135</v>
      </c>
      <c r="C20" s="40">
        <f>B20+5</f>
        <v>140</v>
      </c>
      <c r="D20" s="40">
        <f t="shared" si="5"/>
        <v>145</v>
      </c>
      <c r="E20" s="40">
        <f t="shared" si="5"/>
        <v>150</v>
      </c>
      <c r="F20" s="40">
        <f t="shared" si="5"/>
        <v>155</v>
      </c>
      <c r="G20" s="40">
        <f t="shared" si="5"/>
        <v>160</v>
      </c>
      <c r="H20" s="40">
        <f t="shared" si="5"/>
        <v>165</v>
      </c>
      <c r="I20" s="40">
        <f t="shared" si="5"/>
        <v>170</v>
      </c>
      <c r="J20" s="40">
        <f t="shared" si="5"/>
        <v>175</v>
      </c>
      <c r="K20" s="40">
        <f t="shared" si="5"/>
        <v>180</v>
      </c>
      <c r="L20" s="40">
        <f t="shared" si="5"/>
        <v>185</v>
      </c>
      <c r="M20" s="38"/>
    </row>
    <row r="21" spans="1:13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38"/>
    </row>
    <row r="22" spans="1:13" x14ac:dyDescent="0.25">
      <c r="A22" s="39" t="s">
        <v>59</v>
      </c>
      <c r="B22" s="40"/>
      <c r="C22" s="40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3" x14ac:dyDescent="0.25">
      <c r="A23" s="40" t="s">
        <v>48</v>
      </c>
      <c r="B23" s="42">
        <v>45261</v>
      </c>
      <c r="C23" s="42">
        <v>45627</v>
      </c>
      <c r="D23" s="42">
        <v>45992</v>
      </c>
      <c r="E23" s="42">
        <v>46357</v>
      </c>
      <c r="F23" s="42">
        <v>46722</v>
      </c>
      <c r="G23" s="42">
        <v>47088</v>
      </c>
      <c r="H23" s="42">
        <v>47453</v>
      </c>
      <c r="I23" s="42">
        <v>47818</v>
      </c>
      <c r="J23" s="42">
        <v>48183</v>
      </c>
      <c r="K23" s="42">
        <v>48549</v>
      </c>
      <c r="L23" s="42">
        <v>48914</v>
      </c>
      <c r="M23" s="38"/>
    </row>
    <row r="24" spans="1:13" x14ac:dyDescent="0.25">
      <c r="A24" s="40" t="s">
        <v>49</v>
      </c>
      <c r="B24" s="38"/>
      <c r="C24" s="40">
        <v>100</v>
      </c>
      <c r="D24" s="40">
        <v>105</v>
      </c>
      <c r="E24" s="40">
        <v>110</v>
      </c>
      <c r="F24" s="40">
        <v>115</v>
      </c>
      <c r="G24" s="40">
        <v>120</v>
      </c>
      <c r="H24" s="40">
        <v>125</v>
      </c>
      <c r="I24" s="40">
        <v>130</v>
      </c>
      <c r="J24" s="40">
        <v>135</v>
      </c>
      <c r="K24" s="40">
        <v>140</v>
      </c>
      <c r="L24" s="40">
        <v>145</v>
      </c>
      <c r="M24" s="38"/>
    </row>
    <row r="25" spans="1:13" x14ac:dyDescent="0.25">
      <c r="A25" s="40" t="s">
        <v>50</v>
      </c>
      <c r="B25" s="38"/>
      <c r="C25" s="40">
        <v>8</v>
      </c>
      <c r="D25" s="40">
        <v>9</v>
      </c>
      <c r="E25" s="40">
        <v>10</v>
      </c>
      <c r="F25" s="40">
        <v>11</v>
      </c>
      <c r="G25" s="40">
        <v>12</v>
      </c>
      <c r="H25" s="40">
        <v>13</v>
      </c>
      <c r="I25" s="40">
        <v>14</v>
      </c>
      <c r="J25" s="40">
        <v>15</v>
      </c>
      <c r="K25" s="40">
        <v>16</v>
      </c>
      <c r="L25" s="40">
        <v>17</v>
      </c>
      <c r="M25" s="38"/>
    </row>
    <row r="26" spans="1:13" x14ac:dyDescent="0.25">
      <c r="A26" s="40" t="s">
        <v>51</v>
      </c>
      <c r="B26" s="38"/>
      <c r="C26" s="40">
        <v>25</v>
      </c>
      <c r="D26" s="40">
        <v>27</v>
      </c>
      <c r="E26" s="40">
        <v>29</v>
      </c>
      <c r="F26" s="40">
        <v>31</v>
      </c>
      <c r="G26" s="40">
        <v>33</v>
      </c>
      <c r="H26" s="40">
        <v>35</v>
      </c>
      <c r="I26" s="40">
        <v>37</v>
      </c>
      <c r="J26" s="40">
        <v>39</v>
      </c>
      <c r="K26" s="40">
        <v>41</v>
      </c>
      <c r="L26" s="40">
        <v>43</v>
      </c>
      <c r="M26" s="38"/>
    </row>
    <row r="27" spans="1:13" x14ac:dyDescent="0.25">
      <c r="A27" s="40" t="s">
        <v>52</v>
      </c>
      <c r="B27" s="38"/>
      <c r="C27" s="40">
        <v>30</v>
      </c>
      <c r="D27" s="40">
        <v>31</v>
      </c>
      <c r="E27" s="40">
        <v>32</v>
      </c>
      <c r="F27" s="40">
        <v>33</v>
      </c>
      <c r="G27" s="40">
        <v>34</v>
      </c>
      <c r="H27" s="40">
        <v>35</v>
      </c>
      <c r="I27" s="40">
        <v>36</v>
      </c>
      <c r="J27" s="40">
        <v>37</v>
      </c>
      <c r="K27" s="40">
        <v>38</v>
      </c>
      <c r="L27" s="40">
        <v>39</v>
      </c>
      <c r="M27" s="38"/>
    </row>
    <row r="28" spans="1:13" x14ac:dyDescent="0.25">
      <c r="A28" s="40" t="s">
        <v>53</v>
      </c>
      <c r="B28" s="38"/>
      <c r="C28" s="40">
        <v>20</v>
      </c>
      <c r="D28" s="40">
        <v>21</v>
      </c>
      <c r="E28" s="40">
        <v>22</v>
      </c>
      <c r="F28" s="40">
        <v>23</v>
      </c>
      <c r="G28" s="40">
        <v>24</v>
      </c>
      <c r="H28" s="40">
        <v>25</v>
      </c>
      <c r="I28" s="40">
        <v>26</v>
      </c>
      <c r="J28" s="40">
        <v>27</v>
      </c>
      <c r="K28" s="40">
        <v>28</v>
      </c>
      <c r="L28" s="40">
        <v>29</v>
      </c>
      <c r="M28" s="38"/>
    </row>
    <row r="29" spans="1:13" x14ac:dyDescent="0.25">
      <c r="A29" s="40" t="s">
        <v>54</v>
      </c>
      <c r="B29" s="38"/>
      <c r="C29" s="40">
        <v>12</v>
      </c>
      <c r="D29" s="40">
        <v>13</v>
      </c>
      <c r="E29" s="40">
        <v>14</v>
      </c>
      <c r="F29" s="40">
        <v>15</v>
      </c>
      <c r="G29" s="40">
        <v>16</v>
      </c>
      <c r="H29" s="40">
        <v>17</v>
      </c>
      <c r="I29" s="40">
        <v>18</v>
      </c>
      <c r="J29" s="40">
        <v>19</v>
      </c>
      <c r="K29" s="40">
        <v>20</v>
      </c>
      <c r="L29" s="40">
        <v>21</v>
      </c>
      <c r="M29" s="38"/>
    </row>
    <row r="30" spans="1:13" x14ac:dyDescent="0.25">
      <c r="A30" s="40"/>
      <c r="B30" s="38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38"/>
    </row>
    <row r="31" spans="1:13" x14ac:dyDescent="0.25">
      <c r="A31" s="40" t="s">
        <v>46</v>
      </c>
      <c r="B31" s="40">
        <v>140</v>
      </c>
      <c r="C31" s="40">
        <v>147</v>
      </c>
      <c r="D31" s="40">
        <v>154</v>
      </c>
      <c r="E31" s="40">
        <v>161</v>
      </c>
      <c r="F31" s="40">
        <v>168</v>
      </c>
      <c r="G31" s="40">
        <v>175</v>
      </c>
      <c r="H31" s="40">
        <v>182</v>
      </c>
      <c r="I31" s="40">
        <v>189</v>
      </c>
      <c r="J31" s="40">
        <v>196</v>
      </c>
      <c r="K31" s="40">
        <v>203</v>
      </c>
      <c r="L31" s="40">
        <v>210</v>
      </c>
      <c r="M31" s="38"/>
    </row>
    <row r="32" spans="1:13" x14ac:dyDescent="0.25">
      <c r="A32" s="40" t="s">
        <v>47</v>
      </c>
      <c r="B32" s="40">
        <v>135</v>
      </c>
      <c r="C32" s="40">
        <v>140</v>
      </c>
      <c r="D32" s="40">
        <v>145</v>
      </c>
      <c r="E32" s="40">
        <v>150</v>
      </c>
      <c r="F32" s="40">
        <v>155</v>
      </c>
      <c r="G32" s="40">
        <v>160</v>
      </c>
      <c r="H32" s="40">
        <v>165</v>
      </c>
      <c r="I32" s="40">
        <v>170</v>
      </c>
      <c r="J32" s="40">
        <v>175</v>
      </c>
      <c r="K32" s="40">
        <v>180</v>
      </c>
      <c r="L32" s="40">
        <v>185</v>
      </c>
      <c r="M32" s="38"/>
    </row>
    <row r="33" spans="1:13" x14ac:dyDescent="0.25">
      <c r="A33" s="40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13" x14ac:dyDescent="0.25">
      <c r="A34" s="37" t="s">
        <v>146</v>
      </c>
      <c r="B34" s="38"/>
      <c r="C34" s="40"/>
      <c r="D34" s="38"/>
      <c r="E34" s="38"/>
      <c r="F34" s="38"/>
      <c r="G34" s="38"/>
      <c r="H34" s="38"/>
      <c r="I34" s="38"/>
      <c r="J34" s="38"/>
      <c r="K34" s="38"/>
      <c r="L34" s="38"/>
      <c r="M34" s="38"/>
    </row>
    <row r="35" spans="1:13" x14ac:dyDescent="0.25">
      <c r="A35" s="44" t="s">
        <v>58</v>
      </c>
      <c r="B35" s="38"/>
      <c r="C35" s="40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x14ac:dyDescent="0.25">
      <c r="A36" s="40" t="s">
        <v>48</v>
      </c>
      <c r="B36" s="42">
        <v>45261</v>
      </c>
      <c r="C36" s="42">
        <v>45627</v>
      </c>
      <c r="D36" s="42">
        <v>45992</v>
      </c>
      <c r="E36" s="42">
        <v>46357</v>
      </c>
      <c r="F36" s="42">
        <v>46722</v>
      </c>
      <c r="G36" s="42">
        <v>47088</v>
      </c>
      <c r="H36" s="42">
        <v>47453</v>
      </c>
      <c r="I36" s="42">
        <v>47818</v>
      </c>
      <c r="J36" s="42">
        <v>48183</v>
      </c>
      <c r="K36" s="42">
        <v>48549</v>
      </c>
      <c r="L36" s="42">
        <v>48914</v>
      </c>
      <c r="M36" s="38"/>
    </row>
    <row r="37" spans="1:13" x14ac:dyDescent="0.25">
      <c r="A37" s="40" t="s">
        <v>49</v>
      </c>
      <c r="B37" s="38"/>
      <c r="C37" s="40">
        <v>6</v>
      </c>
      <c r="D37" s="40">
        <v>12</v>
      </c>
      <c r="E37" s="40">
        <v>18</v>
      </c>
      <c r="F37" s="40">
        <v>24</v>
      </c>
      <c r="G37" s="40">
        <v>30</v>
      </c>
      <c r="H37" s="40">
        <v>36</v>
      </c>
      <c r="I37" s="40">
        <v>42</v>
      </c>
      <c r="J37" s="40">
        <v>48</v>
      </c>
      <c r="K37" s="40">
        <v>54</v>
      </c>
      <c r="L37" s="40">
        <v>60</v>
      </c>
      <c r="M37" s="38"/>
    </row>
    <row r="38" spans="1:13" x14ac:dyDescent="0.25">
      <c r="A38" s="40" t="s">
        <v>50</v>
      </c>
      <c r="B38" s="38"/>
      <c r="C38" s="40">
        <v>1</v>
      </c>
      <c r="D38" s="40">
        <v>2</v>
      </c>
      <c r="E38" s="40">
        <v>3</v>
      </c>
      <c r="F38" s="40">
        <v>4</v>
      </c>
      <c r="G38" s="40">
        <v>5</v>
      </c>
      <c r="H38" s="40">
        <v>6</v>
      </c>
      <c r="I38" s="40">
        <v>7</v>
      </c>
      <c r="J38" s="40">
        <v>8</v>
      </c>
      <c r="K38" s="40">
        <v>9</v>
      </c>
      <c r="L38" s="40">
        <v>10</v>
      </c>
      <c r="M38" s="38"/>
    </row>
    <row r="39" spans="1:13" x14ac:dyDescent="0.25">
      <c r="A39" s="40" t="s">
        <v>51</v>
      </c>
      <c r="B39" s="38"/>
      <c r="C39" s="40">
        <v>3</v>
      </c>
      <c r="D39" s="40">
        <v>6</v>
      </c>
      <c r="E39" s="40">
        <v>9</v>
      </c>
      <c r="F39" s="40">
        <v>12</v>
      </c>
      <c r="G39" s="40">
        <v>15</v>
      </c>
      <c r="H39" s="40">
        <v>18</v>
      </c>
      <c r="I39" s="40">
        <v>21</v>
      </c>
      <c r="J39" s="40">
        <v>24</v>
      </c>
      <c r="K39" s="40">
        <v>27</v>
      </c>
      <c r="L39" s="40">
        <v>30</v>
      </c>
      <c r="M39" s="38"/>
    </row>
    <row r="40" spans="1:13" x14ac:dyDescent="0.25">
      <c r="A40" s="40" t="s">
        <v>52</v>
      </c>
      <c r="B40" s="38"/>
      <c r="C40" s="40">
        <v>2</v>
      </c>
      <c r="D40" s="40">
        <v>4</v>
      </c>
      <c r="E40" s="40">
        <v>6</v>
      </c>
      <c r="F40" s="40">
        <v>8</v>
      </c>
      <c r="G40" s="40">
        <v>10</v>
      </c>
      <c r="H40" s="40">
        <v>12</v>
      </c>
      <c r="I40" s="40">
        <v>14</v>
      </c>
      <c r="J40" s="40">
        <v>16</v>
      </c>
      <c r="K40" s="40">
        <v>18</v>
      </c>
      <c r="L40" s="40">
        <v>20</v>
      </c>
      <c r="M40" s="38"/>
    </row>
    <row r="41" spans="1:13" x14ac:dyDescent="0.25">
      <c r="A41" s="40" t="s">
        <v>53</v>
      </c>
      <c r="B41" s="38"/>
      <c r="C41" s="40">
        <v>1</v>
      </c>
      <c r="D41" s="40">
        <v>2</v>
      </c>
      <c r="E41" s="40">
        <v>3</v>
      </c>
      <c r="F41" s="40">
        <v>4</v>
      </c>
      <c r="G41" s="40">
        <v>5</v>
      </c>
      <c r="H41" s="40">
        <v>6</v>
      </c>
      <c r="I41" s="40">
        <v>7</v>
      </c>
      <c r="J41" s="40">
        <v>8</v>
      </c>
      <c r="K41" s="40">
        <v>9</v>
      </c>
      <c r="L41" s="40">
        <v>10</v>
      </c>
      <c r="M41" s="38"/>
    </row>
    <row r="42" spans="1:13" x14ac:dyDescent="0.25">
      <c r="A42" s="40" t="s">
        <v>54</v>
      </c>
      <c r="B42" s="38"/>
      <c r="C42" s="40">
        <v>1</v>
      </c>
      <c r="D42" s="40">
        <v>2</v>
      </c>
      <c r="E42" s="40">
        <v>3</v>
      </c>
      <c r="F42" s="40">
        <v>4</v>
      </c>
      <c r="G42" s="40">
        <v>5</v>
      </c>
      <c r="H42" s="40">
        <v>6</v>
      </c>
      <c r="I42" s="40">
        <v>7</v>
      </c>
      <c r="J42" s="40">
        <v>8</v>
      </c>
      <c r="K42" s="40">
        <v>9</v>
      </c>
      <c r="L42" s="40">
        <v>10</v>
      </c>
      <c r="M42" s="38"/>
    </row>
    <row r="43" spans="1:13" x14ac:dyDescent="0.25">
      <c r="A43" s="40"/>
      <c r="B43" s="38"/>
      <c r="C43" s="40"/>
      <c r="D43" s="38"/>
      <c r="E43" s="38"/>
      <c r="F43" s="38"/>
      <c r="G43" s="38"/>
      <c r="H43" s="38"/>
      <c r="I43" s="38"/>
      <c r="J43" s="38"/>
      <c r="K43" s="38"/>
      <c r="L43" s="38"/>
      <c r="M43" s="38"/>
    </row>
    <row r="44" spans="1:13" x14ac:dyDescent="0.25">
      <c r="A44" s="40" t="s">
        <v>46</v>
      </c>
      <c r="B44" s="40">
        <v>0</v>
      </c>
      <c r="C44" s="40">
        <v>-5</v>
      </c>
      <c r="D44" s="40">
        <v>-10</v>
      </c>
      <c r="E44" s="40">
        <v>-15</v>
      </c>
      <c r="F44" s="40">
        <v>-20</v>
      </c>
      <c r="G44" s="40">
        <v>-25</v>
      </c>
      <c r="H44" s="40">
        <v>-30</v>
      </c>
      <c r="I44" s="40">
        <v>-35</v>
      </c>
      <c r="J44" s="40">
        <v>-40</v>
      </c>
      <c r="K44" s="40">
        <v>-45</v>
      </c>
      <c r="L44" s="40">
        <v>-50</v>
      </c>
      <c r="M44" s="38"/>
    </row>
    <row r="45" spans="1:13" x14ac:dyDescent="0.25">
      <c r="A45" s="40" t="s">
        <v>47</v>
      </c>
      <c r="B45" s="40">
        <v>0</v>
      </c>
      <c r="C45" s="40">
        <v>2</v>
      </c>
      <c r="D45" s="40">
        <v>4</v>
      </c>
      <c r="E45" s="40">
        <v>6</v>
      </c>
      <c r="F45" s="40">
        <v>8</v>
      </c>
      <c r="G45" s="40">
        <v>10</v>
      </c>
      <c r="H45" s="40">
        <v>12</v>
      </c>
      <c r="I45" s="40">
        <v>14</v>
      </c>
      <c r="J45" s="40">
        <v>16</v>
      </c>
      <c r="K45" s="40">
        <v>18</v>
      </c>
      <c r="L45" s="40">
        <v>20</v>
      </c>
      <c r="M45" s="38"/>
    </row>
    <row r="46" spans="1:13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38"/>
    </row>
    <row r="47" spans="1:13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</row>
    <row r="48" spans="1:13" x14ac:dyDescent="0.25">
      <c r="A48" s="38" t="s">
        <v>55</v>
      </c>
      <c r="B48" s="38" t="s">
        <v>56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</row>
    <row r="49" spans="1:13" x14ac:dyDescent="0.25">
      <c r="A49" s="38" t="s">
        <v>18</v>
      </c>
      <c r="B49" s="45">
        <v>0.05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2" spans="1:13" x14ac:dyDescent="0.25">
      <c r="A52" s="27" t="s">
        <v>123</v>
      </c>
    </row>
    <row r="53" spans="1:13" x14ac:dyDescent="0.25">
      <c r="A53" s="26" t="s">
        <v>143</v>
      </c>
    </row>
    <row r="62" spans="1:13" x14ac:dyDescent="0.25">
      <c r="A62" s="27" t="s">
        <v>124</v>
      </c>
    </row>
    <row r="63" spans="1:13" x14ac:dyDescent="0.25">
      <c r="A63" s="26" t="s">
        <v>143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268D0-7A5B-4E79-A97D-8C3F3109EB2F}">
  <dimension ref="A1:E18"/>
  <sheetViews>
    <sheetView workbookViewId="0">
      <selection activeCell="J30" sqref="J30"/>
    </sheetView>
  </sheetViews>
  <sheetFormatPr defaultColWidth="8.7109375" defaultRowHeight="15.75" x14ac:dyDescent="0.25"/>
  <cols>
    <col min="1" max="1" width="8.7109375" style="26"/>
    <col min="2" max="2" width="48.85546875" style="26" customWidth="1"/>
    <col min="3" max="3" width="11.140625" style="26" customWidth="1"/>
    <col min="4" max="4" width="9.140625" style="26" customWidth="1"/>
    <col min="5" max="5" width="10.28515625" style="26" customWidth="1"/>
    <col min="6" max="16384" width="8.7109375" style="26"/>
  </cols>
  <sheetData>
    <row r="1" spans="1:5" x14ac:dyDescent="0.25">
      <c r="A1" s="27" t="s">
        <v>127</v>
      </c>
    </row>
    <row r="2" spans="1:5" x14ac:dyDescent="0.25">
      <c r="A2" s="27" t="s">
        <v>128</v>
      </c>
    </row>
    <row r="3" spans="1:5" x14ac:dyDescent="0.25">
      <c r="A3" s="27" t="s">
        <v>105</v>
      </c>
    </row>
    <row r="5" spans="1:5" x14ac:dyDescent="0.25">
      <c r="A5" s="27" t="s">
        <v>142</v>
      </c>
    </row>
    <row r="6" spans="1:5" x14ac:dyDescent="0.25">
      <c r="A6" s="27"/>
    </row>
    <row r="7" spans="1:5" x14ac:dyDescent="0.25">
      <c r="A7" s="27" t="s">
        <v>129</v>
      </c>
    </row>
    <row r="9" spans="1:5" x14ac:dyDescent="0.25">
      <c r="A9" s="27" t="s">
        <v>130</v>
      </c>
    </row>
    <row r="10" spans="1:5" x14ac:dyDescent="0.25">
      <c r="B10" s="29"/>
      <c r="C10" s="29" t="s">
        <v>60</v>
      </c>
      <c r="D10" s="29" t="s">
        <v>61</v>
      </c>
      <c r="E10" s="29" t="s">
        <v>62</v>
      </c>
    </row>
    <row r="11" spans="1:5" x14ac:dyDescent="0.25">
      <c r="B11" s="29" t="s">
        <v>63</v>
      </c>
      <c r="C11" s="46"/>
      <c r="D11" s="36">
        <v>1250</v>
      </c>
      <c r="E11" s="36">
        <v>-1695</v>
      </c>
    </row>
    <row r="12" spans="1:5" x14ac:dyDescent="0.25">
      <c r="B12" s="29" t="s">
        <v>64</v>
      </c>
      <c r="C12" s="46"/>
      <c r="D12" s="36">
        <v>-1250</v>
      </c>
      <c r="E12" s="36">
        <v>1250</v>
      </c>
    </row>
    <row r="13" spans="1:5" x14ac:dyDescent="0.25">
      <c r="B13" s="29" t="s">
        <v>65</v>
      </c>
      <c r="C13" s="46"/>
      <c r="D13" s="28">
        <v>0</v>
      </c>
      <c r="E13" s="46"/>
    </row>
    <row r="14" spans="1:5" x14ac:dyDescent="0.25">
      <c r="B14" s="29" t="s">
        <v>66</v>
      </c>
      <c r="C14" s="46"/>
      <c r="D14" s="28">
        <v>-320</v>
      </c>
      <c r="E14" s="28">
        <v>320</v>
      </c>
    </row>
    <row r="15" spans="1:5" x14ac:dyDescent="0.25">
      <c r="B15" s="29" t="s">
        <v>67</v>
      </c>
      <c r="C15" s="46"/>
      <c r="D15" s="46"/>
      <c r="E15" s="28">
        <v>125</v>
      </c>
    </row>
    <row r="16" spans="1:5" x14ac:dyDescent="0.25">
      <c r="B16" s="29" t="s">
        <v>68</v>
      </c>
      <c r="C16" s="46"/>
      <c r="D16" s="46"/>
      <c r="E16" s="46"/>
    </row>
    <row r="17" spans="2:5" x14ac:dyDescent="0.25">
      <c r="B17" s="29" t="s">
        <v>69</v>
      </c>
      <c r="C17" s="46"/>
      <c r="D17" s="46"/>
      <c r="E17" s="46"/>
    </row>
    <row r="18" spans="2:5" x14ac:dyDescent="0.25">
      <c r="B18" s="29" t="s">
        <v>70</v>
      </c>
      <c r="C18" s="46"/>
      <c r="D18" s="46"/>
      <c r="E18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1a</vt:lpstr>
      <vt:lpstr>1b</vt:lpstr>
      <vt:lpstr>2b i_ii</vt:lpstr>
      <vt:lpstr>3b i</vt:lpstr>
      <vt:lpstr>4b</vt:lpstr>
      <vt:lpstr>5b</vt:lpstr>
      <vt:lpstr>6a</vt:lpstr>
      <vt:lpstr>6b i_ii</vt:lpstr>
      <vt:lpstr>7b i</vt:lpstr>
      <vt:lpstr>9c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2024-01-31T01:16:30Z</dcterms:created>
  <dcterms:modified xsi:type="dcterms:W3CDTF">2024-04-16T23:16:27Z</dcterms:modified>
</cp:coreProperties>
</file>