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U:\Solutions\May 2024 Solutions\RET RPIRM\"/>
    </mc:Choice>
  </mc:AlternateContent>
  <xr:revisionPtr revIDLastSave="0" documentId="8_{D96597CB-AA1E-4765-9FDC-C03FC8603753}" xr6:coauthVersionLast="47" xr6:coauthVersionMax="47" xr10:uidLastSave="{00000000-0000-0000-0000-000000000000}"/>
  <bookViews>
    <workbookView xWindow="-108" yWindow="-108" windowWidth="23256" windowHeight="12456" xr2:uid="{1EDDF238-8760-4DCF-9EEF-EFF7DD140A19}"/>
  </bookViews>
  <sheets>
    <sheet name="Draft Question Template" sheetId="2" r:id="rId1"/>
    <sheet name="Draft Calculation Solution" sheetId="1" r:id="rId2"/>
  </sheets>
  <definedNames>
    <definedName name="solver_adj" localSheetId="1" hidden="1">'Draft Calculation Solution'!#REF!</definedName>
    <definedName name="solver_cvg" localSheetId="1" hidden="1">0.0000001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lhs1" localSheetId="1" hidden="1">'Draft Calculation Solution'!#REF!</definedName>
    <definedName name="solver_lhs2" localSheetId="1" hidden="1">'Draft Calculation Solution'!#REF!</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2</definedName>
    <definedName name="solver_nod" localSheetId="1" hidden="1">2147483647</definedName>
    <definedName name="solver_num" localSheetId="1" hidden="1">0</definedName>
    <definedName name="solver_nwt" localSheetId="1" hidden="1">1</definedName>
    <definedName name="solver_opt" localSheetId="1" hidden="1">'Draft Calculation Solution'!#REF!</definedName>
    <definedName name="solver_pre" localSheetId="1" hidden="1">0.00000000001</definedName>
    <definedName name="solver_rbv" localSheetId="1" hidden="1">1</definedName>
    <definedName name="solver_rel1" localSheetId="1" hidden="1">1</definedName>
    <definedName name="solver_rel2" localSheetId="1" hidden="1">3</definedName>
    <definedName name="solver_rhs1" localSheetId="1" hidden="1">0</definedName>
    <definedName name="solver_rhs2" localSheetId="1" hidden="1">-0.05</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3</definedName>
    <definedName name="solver_val" localSheetId="1" hidden="1">2000</definedName>
    <definedName name="solver_ver" localSheetId="1"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0" i="1" l="1"/>
  <c r="I19" i="1"/>
  <c r="C21" i="1"/>
  <c r="D21" i="1" s="1"/>
  <c r="AJ46" i="1"/>
  <c r="AJ33" i="1"/>
  <c r="Q44" i="1"/>
  <c r="Q63" i="1"/>
  <c r="Q62" i="1"/>
  <c r="Q61" i="1"/>
  <c r="Q60" i="1"/>
  <c r="Q59" i="1"/>
  <c r="Q58" i="1"/>
  <c r="Q57" i="1"/>
  <c r="E26" i="1"/>
  <c r="Q56" i="1"/>
  <c r="Q55" i="1"/>
  <c r="K22" i="1"/>
  <c r="Q54" i="1"/>
  <c r="E36" i="1"/>
  <c r="Q53" i="1"/>
  <c r="E35" i="1"/>
  <c r="Q52" i="1"/>
  <c r="K30" i="1"/>
  <c r="E34" i="1"/>
  <c r="Q51" i="1"/>
  <c r="Q65" i="1" s="1"/>
  <c r="K29" i="1"/>
  <c r="E33" i="1"/>
  <c r="P29" i="1"/>
  <c r="Q29" i="1" s="1"/>
  <c r="J18" i="1"/>
  <c r="K18" i="1" s="1"/>
  <c r="D20" i="1"/>
  <c r="S2" i="2"/>
  <c r="K33" i="1" l="1"/>
  <c r="E38" i="1"/>
  <c r="H77" i="1"/>
  <c r="D79" i="1"/>
  <c r="H79" i="1"/>
  <c r="C22" i="1"/>
  <c r="D22" i="1" s="1"/>
  <c r="D34" i="1" s="1"/>
  <c r="E21" i="1"/>
  <c r="D33" i="1"/>
  <c r="O31" i="1"/>
  <c r="P31" i="1" s="1"/>
  <c r="E20" i="1"/>
  <c r="P30" i="1"/>
  <c r="H80" i="1" l="1"/>
  <c r="D77" i="1"/>
  <c r="D80" i="1" s="1"/>
  <c r="O32" i="1"/>
  <c r="E22" i="1"/>
  <c r="C23" i="1"/>
  <c r="P51" i="1"/>
  <c r="P52" i="1"/>
  <c r="Q30" i="1"/>
  <c r="Q31" i="1"/>
  <c r="D23" i="1" l="1"/>
  <c r="C24" i="1"/>
  <c r="D24" i="1" s="1"/>
  <c r="E24" i="1" s="1"/>
  <c r="P32" i="1"/>
  <c r="O33" i="1"/>
  <c r="J19" i="1" l="1"/>
  <c r="I20" i="1"/>
  <c r="J20" i="1" s="1"/>
  <c r="K20" i="1" s="1"/>
  <c r="Q32" i="1"/>
  <c r="P53" i="1"/>
  <c r="P33" i="1"/>
  <c r="Q33" i="1" s="1"/>
  <c r="O34" i="1"/>
  <c r="E23" i="1"/>
  <c r="E27" i="1" s="1"/>
  <c r="D35" i="1"/>
  <c r="D36" i="1"/>
  <c r="K19" i="1" l="1"/>
  <c r="K23" i="1" s="1"/>
  <c r="J29" i="1"/>
  <c r="J30" i="1"/>
  <c r="P54" i="1"/>
  <c r="O35" i="1"/>
  <c r="P34" i="1"/>
  <c r="Q34" i="1" l="1"/>
  <c r="P55" i="1"/>
  <c r="P35" i="1"/>
  <c r="O36" i="1"/>
  <c r="P36" i="1" l="1"/>
  <c r="P57" i="1" s="1"/>
  <c r="O37" i="1"/>
  <c r="Q35" i="1"/>
  <c r="P56" i="1"/>
  <c r="P37" i="1" l="1"/>
  <c r="Q37" i="1" s="1"/>
  <c r="O38" i="1"/>
  <c r="Q36" i="1"/>
  <c r="P58" i="1" l="1"/>
  <c r="P38" i="1"/>
  <c r="O39" i="1"/>
  <c r="P39" i="1" l="1"/>
  <c r="Q39" i="1" s="1"/>
  <c r="O40" i="1"/>
  <c r="P59" i="1"/>
  <c r="Q38" i="1"/>
  <c r="P60" i="1" l="1"/>
  <c r="P40" i="1"/>
  <c r="O41" i="1"/>
  <c r="P41" i="1" s="1"/>
  <c r="P63" i="1" l="1"/>
  <c r="Q41" i="1"/>
  <c r="Q40" i="1"/>
  <c r="P61" i="1"/>
  <c r="P62" i="1"/>
  <c r="Q45" i="1" l="1"/>
</calcChain>
</file>

<file path=xl/sharedStrings.xml><?xml version="1.0" encoding="utf-8"?>
<sst xmlns="http://schemas.openxmlformats.org/spreadsheetml/2006/main" count="178" uniqueCount="86">
  <si>
    <t>CF1</t>
  </si>
  <si>
    <t>CF2</t>
  </si>
  <si>
    <t>CF3</t>
  </si>
  <si>
    <t>CF4</t>
  </si>
  <si>
    <t>CF5</t>
  </si>
  <si>
    <t>CF6</t>
  </si>
  <si>
    <t>CF7</t>
  </si>
  <si>
    <t>CF8</t>
  </si>
  <si>
    <t>CF9</t>
  </si>
  <si>
    <t>CF10</t>
  </si>
  <si>
    <t>CF11</t>
  </si>
  <si>
    <t>CF12</t>
  </si>
  <si>
    <t>MV1</t>
  </si>
  <si>
    <t>MV0</t>
  </si>
  <si>
    <t>MV2</t>
  </si>
  <si>
    <t>MV3</t>
  </si>
  <si>
    <t>MV4</t>
  </si>
  <si>
    <t>MV5</t>
  </si>
  <si>
    <t>MV6</t>
  </si>
  <si>
    <t>MV7</t>
  </si>
  <si>
    <t>MV8</t>
  </si>
  <si>
    <t>MV9</t>
  </si>
  <si>
    <t>MV10</t>
  </si>
  <si>
    <t>MV11</t>
  </si>
  <si>
    <t>MV12</t>
  </si>
  <si>
    <t>Portfolio 1</t>
  </si>
  <si>
    <t>Portfolio 2</t>
  </si>
  <si>
    <t>Portfolio 3</t>
  </si>
  <si>
    <t>Timing</t>
  </si>
  <si>
    <t>Period</t>
  </si>
  <si>
    <t>A(CF)</t>
  </si>
  <si>
    <t>Method2</t>
  </si>
  <si>
    <t>Dollar-Weighted Return</t>
  </si>
  <si>
    <t>A(R)</t>
  </si>
  <si>
    <t>DW ROR</t>
  </si>
  <si>
    <t>TW ROR</t>
  </si>
  <si>
    <t>Sharpe Ratio</t>
  </si>
  <si>
    <t>Time-Weighted Return</t>
  </si>
  <si>
    <t>Source: Modern Investment Management, Litterman, Robert, 2003; pages 281-283</t>
  </si>
  <si>
    <t>[used goal seek function]</t>
  </si>
  <si>
    <t>Cash flows (CF) &amp; market values (MV) are quarterly at the end of the quarter</t>
  </si>
  <si>
    <t>Cash flows &amp; market values are monthly, mid-month</t>
  </si>
  <si>
    <t>MV13</t>
  </si>
  <si>
    <t>Cash flows &amp; market values are semi-annual at the end of the period</t>
  </si>
  <si>
    <t>You are given the following information on three portfolios:</t>
  </si>
  <si>
    <t>RETRPIRM Spring 2024</t>
  </si>
  <si>
    <t xml:space="preserve">Beginning of year MV     </t>
  </si>
  <si>
    <t xml:space="preserve">End of year MV     </t>
  </si>
  <si>
    <t>Question 4</t>
  </si>
  <si>
    <t>Answer question here:</t>
  </si>
  <si>
    <t>(9 points)</t>
  </si>
  <si>
    <t>(a)</t>
  </si>
  <si>
    <t>(2 points)</t>
  </si>
  <si>
    <t>List the four main objectives of performance measurement tools.</t>
  </si>
  <si>
    <t>Provide the response in Word.</t>
  </si>
  <si>
    <t>(b)</t>
  </si>
  <si>
    <t>(3 points)</t>
  </si>
  <si>
    <t>Identify the strengths and weaknesses of using risk-adjusted return ratios for performance measurement.</t>
  </si>
  <si>
    <t xml:space="preserve">(c) </t>
  </si>
  <si>
    <t>Calculate the dollar-weighted and time-weighted rates of returns for each of the three portfolios.</t>
  </si>
  <si>
    <t>Show all work, including each step of the calculation separately, in the workspace provided to the right (in Excel).</t>
  </si>
  <si>
    <t>(d)</t>
  </si>
  <si>
    <t>(1 point)</t>
  </si>
  <si>
    <t>Calculate the Sharpe Ratio for portfolios 1 and 2 assuming a risk-free rate of 2.50% and using the time-weighted return calculated in c) above.</t>
  </si>
  <si>
    <t>Market values shown are inclusive of cash flows at the valuation date</t>
  </si>
  <si>
    <t>(C)</t>
  </si>
  <si>
    <t>This question tested candidates knowledge of the differences between Dollar(Money)-Weighted Return and Time-Weighted Return</t>
  </si>
  <si>
    <t>Successful candidates indentified the different reporting periods for each portfolio and timing of cash flows.</t>
  </si>
  <si>
    <t>Common mistakes included not accurately reflecting cash flows in their return calculations, not correctly identifying the periods correctly, and using the incorrect setup for the IRR calculations.</t>
  </si>
  <si>
    <t>Part (C)</t>
  </si>
  <si>
    <t>D-W Return (Annualized)</t>
  </si>
  <si>
    <t>T-W Return (Annualized)</t>
  </si>
  <si>
    <t>The question did not specify under which period the returns should be presented as answers, so full credit was given to candidates as long as their calculated values were equivalent to the annualized values shown below.</t>
  </si>
  <si>
    <t>Ending MV</t>
  </si>
  <si>
    <t>Sum of Accrued Cash Flows</t>
  </si>
  <si>
    <t>&lt;-goal seek</t>
  </si>
  <si>
    <t>A(CF) = Accumulated Cash Flows. A(R) = Accumulated Return.</t>
  </si>
  <si>
    <t>Part (D)</t>
  </si>
  <si>
    <t>This question tested candidates knowledge of the Sharpe Ratio formula and proper application given the statistical return data set calculated in Part (C).</t>
  </si>
  <si>
    <t>The question did not specify under which period the Sharpe Ratio should be calculated (return periods or annualized) nor did it specify the period for the provided risk free rate, so full credit was given to candidates as long as their calculated values were equivalent to the annualized values shown below.</t>
  </si>
  <si>
    <t>Sharpe Ratio = [Portfolio Return - Risk Free Rate] / Portfolio Standard Deviation</t>
  </si>
  <si>
    <t>Common mistakes included not annualizing the standard deviation of periodic returns for each portfolio, not correctly identifying the need to calculate the standard deviation, and incorrectly applying or not knowing the Sharpe Ratio formula</t>
  </si>
  <si>
    <t>Portfolio Return</t>
  </si>
  <si>
    <t>Risk Free Rate</t>
  </si>
  <si>
    <t>Standard Deviation</t>
  </si>
  <si>
    <t>Successful candidates correctly calculated the standard deviations of their returns in Part (C) either by excel formula or first principles.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</si>
</sst>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theme="1"/>
      <name val="Calibri"/>
      <family val="2"/>
      <scheme val="minor"/>
    </font>
    <font>
      <sz val="8"/>
      <name val="Calibri"/>
      <family val="2"/>
      <scheme val="minor"/>
    </font>
    <font>
      <sz val="11"/>
      <color rgb="FFFF0000"/>
      <name val="Calibri"/>
      <family val="2"/>
      <scheme val="minor"/>
    </font>
    <font>
      <sz val="11"/>
      <name val="Calibri"/>
      <family val="2"/>
      <scheme val="minor"/>
    </font>
    <font>
      <b/>
      <sz val="11"/>
      <color rgb="FF002060"/>
      <name val="Calibri"/>
      <family val="2"/>
      <scheme val="minor"/>
    </font>
    <font>
      <sz val="11"/>
      <color rgb="FF002060"/>
      <name val="Calibri"/>
      <family val="2"/>
      <scheme val="minor"/>
    </font>
    <font>
      <i/>
      <sz val="11"/>
      <color rgb="FF002060"/>
      <name val="Calibri"/>
      <family val="2"/>
      <scheme val="minor"/>
    </font>
    <font>
      <sz val="12"/>
      <color theme="1"/>
      <name val="Times New Roman"/>
      <family val="1"/>
    </font>
    <font>
      <i/>
      <sz val="12"/>
      <color rgb="FF002060"/>
      <name val="Times New Roman"/>
      <family val="1"/>
    </font>
    <font>
      <sz val="12"/>
      <color rgb="FF002060"/>
      <name val="Times New Roman"/>
      <family val="1"/>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100">
    <xf numFmtId="0" fontId="0" fillId="0" borderId="0" xfId="0"/>
    <xf numFmtId="0" fontId="3" fillId="0" borderId="0" xfId="0" applyFont="1"/>
    <xf numFmtId="0" fontId="0" fillId="3" borderId="0" xfId="0" applyFill="1"/>
    <xf numFmtId="0" fontId="0" fillId="4" borderId="0" xfId="0" applyFill="1"/>
    <xf numFmtId="0" fontId="0" fillId="5" borderId="0" xfId="0" applyFill="1"/>
    <xf numFmtId="0" fontId="5" fillId="5" borderId="0" xfId="0" applyFont="1" applyFill="1"/>
    <xf numFmtId="0" fontId="6" fillId="5" borderId="0" xfId="0" applyFont="1" applyFill="1"/>
    <xf numFmtId="0" fontId="6" fillId="5" borderId="0" xfId="0" applyFont="1" applyFill="1" applyAlignment="1">
      <alignment horizontal="left" vertical="center" indent="1"/>
    </xf>
    <xf numFmtId="0" fontId="7" fillId="5" borderId="0" xfId="0" applyFont="1" applyFill="1" applyAlignment="1">
      <alignment horizontal="left" vertical="center" indent="3"/>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21" xfId="0" applyFont="1" applyFill="1" applyBorder="1" applyAlignment="1">
      <alignment horizontal="center" vertical="center" wrapText="1"/>
    </xf>
    <xf numFmtId="0" fontId="6" fillId="5" borderId="15" xfId="0" applyFont="1" applyFill="1" applyBorder="1" applyAlignment="1">
      <alignment vertical="center" wrapText="1"/>
    </xf>
    <xf numFmtId="0" fontId="6" fillId="5" borderId="19" xfId="0" applyFont="1" applyFill="1" applyBorder="1" applyAlignment="1">
      <alignment vertical="center" wrapText="1"/>
    </xf>
    <xf numFmtId="0" fontId="6" fillId="5" borderId="0" xfId="0" applyFont="1" applyFill="1" applyAlignment="1">
      <alignment vertical="top"/>
    </xf>
    <xf numFmtId="0" fontId="6" fillId="5" borderId="0" xfId="0" applyFont="1" applyFill="1" applyAlignment="1">
      <alignment horizontal="left" vertical="center" indent="8"/>
    </xf>
    <xf numFmtId="0" fontId="6" fillId="5" borderId="0" xfId="0" applyFont="1" applyFill="1" applyAlignment="1">
      <alignment horizontal="center" wrapText="1"/>
    </xf>
    <xf numFmtId="0" fontId="6" fillId="5" borderId="15" xfId="0" applyFont="1" applyFill="1" applyBorder="1" applyAlignment="1">
      <alignment horizontal="center" vertical="center" wrapText="1"/>
    </xf>
    <xf numFmtId="0" fontId="8" fillId="0" borderId="0" xfId="0" applyFont="1"/>
    <xf numFmtId="0" fontId="9" fillId="5" borderId="0" xfId="0" applyFont="1" applyFill="1"/>
    <xf numFmtId="0" fontId="7" fillId="5" borderId="0" xfId="0" applyFont="1" applyFill="1"/>
    <xf numFmtId="0" fontId="10" fillId="5" borderId="9" xfId="0" applyFont="1" applyFill="1" applyBorder="1"/>
    <xf numFmtId="0" fontId="10" fillId="5" borderId="23" xfId="0" applyFont="1" applyFill="1" applyBorder="1"/>
    <xf numFmtId="0" fontId="9" fillId="5" borderId="4" xfId="0" applyFont="1" applyFill="1" applyBorder="1"/>
    <xf numFmtId="0" fontId="10" fillId="5" borderId="5" xfId="0" applyFont="1" applyFill="1" applyBorder="1"/>
    <xf numFmtId="0" fontId="6" fillId="5" borderId="23" xfId="0" applyFont="1" applyFill="1" applyBorder="1"/>
    <xf numFmtId="0" fontId="6" fillId="5" borderId="10" xfId="0" applyFont="1" applyFill="1" applyBorder="1"/>
    <xf numFmtId="0" fontId="6" fillId="5" borderId="5" xfId="0" applyFont="1" applyFill="1" applyBorder="1"/>
    <xf numFmtId="0" fontId="6" fillId="5" borderId="6" xfId="0" applyFont="1" applyFill="1" applyBorder="1"/>
    <xf numFmtId="0" fontId="9" fillId="5" borderId="9" xfId="0" applyFont="1" applyFill="1" applyBorder="1" applyAlignment="1">
      <alignment wrapText="1"/>
    </xf>
    <xf numFmtId="0" fontId="9" fillId="5" borderId="23" xfId="0" applyFont="1" applyFill="1" applyBorder="1" applyAlignment="1">
      <alignment wrapText="1"/>
    </xf>
    <xf numFmtId="0" fontId="9" fillId="5" borderId="5" xfId="0" applyFont="1" applyFill="1" applyBorder="1" applyAlignment="1">
      <alignment wrapText="1"/>
    </xf>
    <xf numFmtId="0" fontId="9" fillId="5" borderId="0" xfId="0" applyFont="1" applyFill="1" applyAlignment="1">
      <alignment wrapText="1"/>
    </xf>
    <xf numFmtId="0" fontId="6" fillId="0" borderId="0" xfId="0" applyFont="1"/>
    <xf numFmtId="0" fontId="6" fillId="5" borderId="0" xfId="0" applyFont="1" applyFill="1" applyAlignment="1">
      <alignment vertical="center" wrapText="1"/>
    </xf>
    <xf numFmtId="0" fontId="3" fillId="0" borderId="0" xfId="2" applyFont="1"/>
    <xf numFmtId="0" fontId="1" fillId="0" borderId="0" xfId="2"/>
    <xf numFmtId="0" fontId="3" fillId="0" borderId="12" xfId="2" applyFont="1" applyBorder="1" applyAlignment="1">
      <alignment horizontal="center"/>
    </xf>
    <xf numFmtId="0" fontId="3" fillId="0" borderId="0" xfId="2" applyFont="1" applyAlignment="1">
      <alignment horizontal="center"/>
    </xf>
    <xf numFmtId="0" fontId="3" fillId="0" borderId="1" xfId="2" applyFont="1" applyBorder="1" applyAlignment="1">
      <alignment horizontal="center"/>
    </xf>
    <xf numFmtId="0" fontId="3" fillId="0" borderId="8" xfId="2" applyFont="1" applyBorder="1" applyAlignment="1">
      <alignment horizontal="center"/>
    </xf>
    <xf numFmtId="164" fontId="3" fillId="0" borderId="0" xfId="2" applyNumberFormat="1" applyFont="1"/>
    <xf numFmtId="0" fontId="1" fillId="0" borderId="9" xfId="2" applyBorder="1" applyAlignment="1">
      <alignment horizontal="center"/>
    </xf>
    <xf numFmtId="0" fontId="1" fillId="0" borderId="10" xfId="2" applyBorder="1" applyAlignment="1">
      <alignment horizontal="center"/>
    </xf>
    <xf numFmtId="14" fontId="1" fillId="0" borderId="0" xfId="2" applyNumberFormat="1" applyAlignment="1">
      <alignment horizontal="center"/>
    </xf>
    <xf numFmtId="0" fontId="1" fillId="0" borderId="3" xfId="2" applyBorder="1" applyAlignment="1">
      <alignment horizontal="center"/>
    </xf>
    <xf numFmtId="2" fontId="3" fillId="0" borderId="10" xfId="2" applyNumberFormat="1" applyFont="1" applyBorder="1"/>
    <xf numFmtId="0" fontId="3" fillId="0" borderId="13" xfId="2" applyFont="1" applyBorder="1" applyAlignment="1">
      <alignment horizontal="center"/>
    </xf>
    <xf numFmtId="164" fontId="3" fillId="0" borderId="3" xfId="3" applyNumberFormat="1" applyFont="1" applyBorder="1" applyAlignment="1">
      <alignment horizontal="center"/>
    </xf>
    <xf numFmtId="0" fontId="1" fillId="0" borderId="0" xfId="2" applyAlignment="1">
      <alignment horizontal="center"/>
    </xf>
    <xf numFmtId="14" fontId="1" fillId="0" borderId="9" xfId="2" applyNumberFormat="1" applyBorder="1" applyAlignment="1">
      <alignment horizontal="center"/>
    </xf>
    <xf numFmtId="164" fontId="3" fillId="0" borderId="10" xfId="3" applyNumberFormat="1" applyFont="1" applyBorder="1" applyAlignment="1">
      <alignment horizontal="center"/>
    </xf>
    <xf numFmtId="0" fontId="4" fillId="0" borderId="0" xfId="2" applyFont="1"/>
    <xf numFmtId="164" fontId="4" fillId="0" borderId="0" xfId="3" applyNumberFormat="1" applyFont="1" applyFill="1" applyBorder="1"/>
    <xf numFmtId="0" fontId="1" fillId="0" borderId="2" xfId="2" applyBorder="1" applyAlignment="1">
      <alignment horizontal="center"/>
    </xf>
    <xf numFmtId="2" fontId="3" fillId="0" borderId="3" xfId="2" applyNumberFormat="1" applyFont="1" applyBorder="1"/>
    <xf numFmtId="14" fontId="1" fillId="0" borderId="2" xfId="2" applyNumberFormat="1" applyBorder="1" applyAlignment="1">
      <alignment horizontal="center"/>
    </xf>
    <xf numFmtId="164" fontId="3" fillId="0" borderId="0" xfId="3" applyNumberFormat="1" applyFont="1" applyFill="1" applyBorder="1"/>
    <xf numFmtId="0" fontId="1" fillId="0" borderId="4" xfId="2" applyBorder="1" applyAlignment="1">
      <alignment horizontal="center"/>
    </xf>
    <xf numFmtId="0" fontId="1" fillId="0" borderId="6" xfId="2" applyBorder="1" applyAlignment="1">
      <alignment horizontal="center"/>
    </xf>
    <xf numFmtId="14" fontId="1" fillId="0" borderId="4" xfId="2" applyNumberFormat="1" applyBorder="1" applyAlignment="1">
      <alignment horizontal="center"/>
    </xf>
    <xf numFmtId="0" fontId="3" fillId="0" borderId="14" xfId="2" applyFont="1" applyBorder="1" applyAlignment="1">
      <alignment horizontal="center"/>
    </xf>
    <xf numFmtId="2" fontId="3" fillId="0" borderId="6" xfId="2" applyNumberFormat="1" applyFont="1" applyBorder="1"/>
    <xf numFmtId="164" fontId="3" fillId="0" borderId="6" xfId="3" applyNumberFormat="1" applyFont="1" applyBorder="1" applyAlignment="1">
      <alignment horizontal="center"/>
    </xf>
    <xf numFmtId="2" fontId="3" fillId="0" borderId="0" xfId="2" applyNumberFormat="1" applyFont="1"/>
    <xf numFmtId="14" fontId="1" fillId="0" borderId="5" xfId="2" applyNumberFormat="1" applyBorder="1" applyAlignment="1">
      <alignment horizontal="center"/>
    </xf>
    <xf numFmtId="164" fontId="3" fillId="0" borderId="0" xfId="3" applyNumberFormat="1" applyFont="1" applyFill="1" applyBorder="1" applyAlignment="1"/>
    <xf numFmtId="10" fontId="3" fillId="2" borderId="1" xfId="2" applyNumberFormat="1" applyFont="1" applyFill="1" applyBorder="1"/>
    <xf numFmtId="1" fontId="3" fillId="0" borderId="0" xfId="2" applyNumberFormat="1" applyFont="1"/>
    <xf numFmtId="10" fontId="3" fillId="0" borderId="0" xfId="1" applyNumberFormat="1" applyFont="1"/>
    <xf numFmtId="9" fontId="0" fillId="0" borderId="0" xfId="3" applyFont="1"/>
    <xf numFmtId="10" fontId="1" fillId="0" borderId="0" xfId="1" applyNumberFormat="1" applyFont="1"/>
    <xf numFmtId="2" fontId="3" fillId="0" borderId="13" xfId="2" applyNumberFormat="1" applyFont="1" applyBorder="1" applyAlignment="1">
      <alignment horizontal="center"/>
    </xf>
    <xf numFmtId="2" fontId="3" fillId="0" borderId="14" xfId="2" applyNumberFormat="1" applyFont="1" applyBorder="1" applyAlignment="1">
      <alignment horizontal="center"/>
    </xf>
    <xf numFmtId="0" fontId="3" fillId="0" borderId="0" xfId="2" applyFont="1" applyAlignment="1">
      <alignment horizontal="right"/>
    </xf>
    <xf numFmtId="2" fontId="3" fillId="0" borderId="14" xfId="2" applyNumberFormat="1" applyFont="1" applyBorder="1"/>
    <xf numFmtId="0" fontId="3" fillId="0" borderId="7" xfId="2" applyFont="1" applyBorder="1"/>
    <xf numFmtId="164" fontId="3" fillId="0" borderId="12" xfId="3" applyNumberFormat="1" applyFont="1" applyFill="1" applyBorder="1"/>
    <xf numFmtId="0" fontId="3" fillId="0" borderId="11" xfId="2" applyFont="1" applyBorder="1"/>
    <xf numFmtId="164" fontId="3" fillId="0" borderId="12" xfId="2" applyNumberFormat="1" applyFont="1" applyBorder="1"/>
    <xf numFmtId="2" fontId="3" fillId="0" borderId="12" xfId="2" applyNumberFormat="1" applyFont="1" applyBorder="1"/>
    <xf numFmtId="0" fontId="1" fillId="0" borderId="11" xfId="2" applyBorder="1"/>
    <xf numFmtId="0" fontId="3" fillId="2" borderId="0" xfId="2" applyFont="1" applyFill="1"/>
    <xf numFmtId="0" fontId="1" fillId="2" borderId="0" xfId="2" applyFill="1"/>
    <xf numFmtId="0" fontId="6" fillId="5" borderId="16" xfId="0" applyFont="1" applyFill="1" applyBorder="1" applyAlignment="1">
      <alignment horizontal="left" vertical="center" wrapText="1"/>
    </xf>
    <xf numFmtId="0" fontId="6" fillId="5" borderId="17"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3" fillId="0" borderId="7" xfId="2" applyFont="1" applyBorder="1" applyAlignment="1">
      <alignment horizontal="center"/>
    </xf>
    <xf numFmtId="0" fontId="3" fillId="0" borderId="11" xfId="2" applyFont="1" applyBorder="1" applyAlignment="1">
      <alignment horizontal="center"/>
    </xf>
    <xf numFmtId="0" fontId="3" fillId="0" borderId="12" xfId="2" applyFont="1" applyBorder="1" applyAlignment="1">
      <alignment horizontal="center"/>
    </xf>
    <xf numFmtId="0" fontId="1" fillId="0" borderId="7" xfId="2" applyBorder="1" applyAlignment="1">
      <alignment horizontal="center"/>
    </xf>
    <xf numFmtId="0" fontId="1" fillId="0" borderId="11" xfId="2" applyBorder="1" applyAlignment="1">
      <alignment horizontal="center"/>
    </xf>
    <xf numFmtId="0" fontId="1" fillId="0" borderId="12" xfId="2" applyBorder="1" applyAlignment="1">
      <alignment horizontal="center"/>
    </xf>
    <xf numFmtId="0" fontId="1" fillId="0" borderId="1" xfId="2" applyBorder="1" applyAlignment="1">
      <alignment horizontal="center"/>
    </xf>
    <xf numFmtId="0" fontId="3" fillId="0" borderId="0" xfId="2" applyFont="1" applyAlignment="1">
      <alignment horizontal="center"/>
    </xf>
  </cellXfs>
  <cellStyles count="4">
    <cellStyle name="Normal" xfId="0" builtinId="0"/>
    <cellStyle name="Normal 2" xfId="2" xr:uid="{B780E6E0-1E7D-4F3D-BBC7-D7BCCEC62683}"/>
    <cellStyle name="Percent" xfId="1" builtinId="5"/>
    <cellStyle name="Percent 2" xfId="3" xr:uid="{03788A92-10FE-4E82-AAAF-8B4DDA55738C}"/>
  </cellStyles>
  <dxfs count="0"/>
  <tableStyles count="0" defaultTableStyle="TableStyleMedium2" defaultPivotStyle="PivotStyleLight16"/>
  <colors>
    <mruColors>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F96C3-EF28-423E-B190-F08192722AF8}">
  <dimension ref="A1:S130"/>
  <sheetViews>
    <sheetView tabSelected="1" zoomScaleNormal="100" workbookViewId="0"/>
  </sheetViews>
  <sheetFormatPr defaultColWidth="9.109375" defaultRowHeight="14.4" x14ac:dyDescent="0.3"/>
  <cols>
    <col min="1" max="1" width="5.33203125" style="6" customWidth="1"/>
    <col min="2" max="2" width="11.6640625" style="2" customWidth="1"/>
    <col min="3" max="4" width="9.6640625" style="2" bestFit="1" customWidth="1"/>
    <col min="5" max="15" width="9.109375" style="2"/>
    <col min="16" max="17" width="9.109375" style="2" customWidth="1"/>
    <col min="18" max="18" width="1.6640625" style="3" customWidth="1"/>
    <col min="19" max="19" width="9.109375" customWidth="1"/>
    <col min="20" max="22" width="9.6640625" customWidth="1"/>
    <col min="24" max="25" width="9.6640625" customWidth="1"/>
    <col min="28" max="30" width="9.6640625" customWidth="1"/>
    <col min="32" max="33" width="9.6640625" customWidth="1"/>
    <col min="36" max="38" width="9.6640625" customWidth="1"/>
    <col min="40" max="41" width="9.6640625" customWidth="1"/>
  </cols>
  <sheetData>
    <row r="1" spans="1:19" x14ac:dyDescent="0.3">
      <c r="A1" s="5" t="s">
        <v>45</v>
      </c>
      <c r="B1" s="6"/>
      <c r="C1" s="6"/>
      <c r="D1" s="6"/>
      <c r="E1" s="6"/>
      <c r="F1" s="6"/>
      <c r="G1" s="6"/>
      <c r="H1" s="6"/>
      <c r="I1" s="6"/>
      <c r="J1" s="6"/>
      <c r="K1" s="6"/>
      <c r="L1" s="6"/>
      <c r="M1" s="6"/>
      <c r="N1" s="6"/>
      <c r="O1" s="6"/>
      <c r="P1" s="6"/>
      <c r="Q1" s="6"/>
      <c r="R1" s="4"/>
      <c r="S1" t="s">
        <v>45</v>
      </c>
    </row>
    <row r="2" spans="1:19" x14ac:dyDescent="0.3">
      <c r="A2" s="6" t="s">
        <v>48</v>
      </c>
      <c r="B2" s="6"/>
      <c r="C2" s="6"/>
      <c r="D2" s="6"/>
      <c r="E2" s="6"/>
      <c r="F2" s="6"/>
      <c r="G2" s="6"/>
      <c r="H2" s="6"/>
      <c r="I2" s="6"/>
      <c r="J2" s="6"/>
      <c r="K2" s="6"/>
      <c r="L2" s="6"/>
      <c r="M2" s="6"/>
      <c r="N2" s="6"/>
      <c r="O2" s="6"/>
      <c r="P2" s="6"/>
      <c r="Q2" s="6"/>
      <c r="R2" s="4"/>
      <c r="S2" t="str">
        <f>A2</f>
        <v>Question 4</v>
      </c>
    </row>
    <row r="3" spans="1:19" x14ac:dyDescent="0.3">
      <c r="B3" s="6"/>
      <c r="C3" s="6"/>
      <c r="D3" s="6"/>
      <c r="E3" s="6"/>
      <c r="F3" s="6"/>
      <c r="G3" s="6"/>
      <c r="H3" s="6"/>
      <c r="I3" s="6"/>
      <c r="J3" s="6"/>
      <c r="K3" s="6"/>
      <c r="L3" s="6"/>
      <c r="M3" s="6"/>
      <c r="N3" s="6"/>
      <c r="O3" s="6"/>
      <c r="P3" s="6"/>
      <c r="Q3" s="6"/>
      <c r="R3" s="4"/>
    </row>
    <row r="4" spans="1:19" ht="15.6" x14ac:dyDescent="0.3">
      <c r="B4" s="6"/>
      <c r="C4" s="6"/>
      <c r="D4" s="6"/>
      <c r="E4" s="6"/>
      <c r="F4" s="6"/>
      <c r="G4" s="6"/>
      <c r="H4" s="6"/>
      <c r="I4" s="6"/>
      <c r="J4" s="6"/>
      <c r="K4" s="6"/>
      <c r="L4" s="6"/>
      <c r="M4" s="6"/>
      <c r="N4" s="6"/>
      <c r="O4" s="6"/>
      <c r="P4" s="6"/>
      <c r="Q4" s="6"/>
      <c r="R4" s="4"/>
      <c r="S4" s="20" t="s">
        <v>49</v>
      </c>
    </row>
    <row r="5" spans="1:19" ht="15.6" x14ac:dyDescent="0.3">
      <c r="B5" s="21" t="s">
        <v>50</v>
      </c>
      <c r="C5" s="6"/>
      <c r="D5" s="6"/>
      <c r="E5" s="6"/>
      <c r="F5" s="6"/>
      <c r="G5" s="6"/>
      <c r="H5" s="6"/>
      <c r="I5" s="6"/>
      <c r="J5" s="6"/>
      <c r="K5" s="6"/>
      <c r="L5" s="6"/>
      <c r="M5" s="6"/>
      <c r="N5" s="6"/>
      <c r="O5" s="6"/>
      <c r="P5" s="6"/>
      <c r="Q5" s="6"/>
      <c r="R5" s="4"/>
    </row>
    <row r="6" spans="1:19" ht="15.6" x14ac:dyDescent="0.3">
      <c r="B6" s="21"/>
      <c r="C6" s="6"/>
      <c r="D6" s="6"/>
      <c r="E6" s="6"/>
      <c r="F6" s="6"/>
      <c r="G6" s="6"/>
      <c r="H6" s="6"/>
      <c r="I6" s="6"/>
      <c r="J6" s="6"/>
      <c r="K6" s="6"/>
      <c r="L6" s="6"/>
      <c r="M6" s="6"/>
      <c r="N6" s="6"/>
      <c r="O6" s="6"/>
      <c r="P6" s="6"/>
      <c r="Q6" s="6"/>
      <c r="R6" s="4"/>
    </row>
    <row r="7" spans="1:19" ht="15.6" x14ac:dyDescent="0.3">
      <c r="B7" s="21" t="s">
        <v>51</v>
      </c>
      <c r="C7" s="22" t="s">
        <v>52</v>
      </c>
      <c r="D7" s="7" t="s">
        <v>53</v>
      </c>
      <c r="E7" s="6"/>
      <c r="F7" s="6"/>
      <c r="G7" s="6"/>
      <c r="H7" s="6"/>
      <c r="I7" s="6"/>
      <c r="J7" s="6"/>
      <c r="K7" s="6"/>
      <c r="L7" s="6"/>
      <c r="M7" s="6"/>
      <c r="N7" s="6"/>
      <c r="O7" s="6"/>
      <c r="P7" s="6"/>
      <c r="Q7" s="6"/>
      <c r="R7" s="4"/>
    </row>
    <row r="8" spans="1:19" ht="15.6" x14ac:dyDescent="0.3">
      <c r="B8" s="21"/>
      <c r="C8" s="6"/>
      <c r="D8" s="6"/>
      <c r="E8" s="6"/>
      <c r="F8" s="6"/>
      <c r="G8" s="6"/>
      <c r="H8" s="6"/>
      <c r="I8" s="6"/>
      <c r="J8" s="6"/>
      <c r="K8" s="6"/>
      <c r="L8" s="6"/>
      <c r="M8" s="6"/>
      <c r="N8" s="6"/>
      <c r="O8" s="6"/>
      <c r="P8" s="6"/>
      <c r="Q8" s="6"/>
      <c r="R8" s="4"/>
    </row>
    <row r="9" spans="1:19" ht="15.6" x14ac:dyDescent="0.3">
      <c r="B9" s="21"/>
      <c r="C9" s="6"/>
      <c r="D9" s="23"/>
      <c r="E9" s="24"/>
      <c r="F9" s="24"/>
      <c r="G9" s="24"/>
      <c r="H9" s="24"/>
      <c r="I9" s="24"/>
      <c r="J9" s="24"/>
      <c r="K9" s="27"/>
      <c r="L9" s="27"/>
      <c r="M9" s="27"/>
      <c r="N9" s="27"/>
      <c r="O9" s="28"/>
      <c r="P9" s="6"/>
      <c r="Q9" s="6"/>
      <c r="R9" s="4"/>
    </row>
    <row r="10" spans="1:19" ht="15.6" x14ac:dyDescent="0.3">
      <c r="B10" s="21"/>
      <c r="C10" s="6"/>
      <c r="D10" s="25" t="s">
        <v>54</v>
      </c>
      <c r="E10" s="26"/>
      <c r="F10" s="26"/>
      <c r="G10" s="26"/>
      <c r="H10" s="26"/>
      <c r="I10" s="26"/>
      <c r="J10" s="26"/>
      <c r="K10" s="29"/>
      <c r="L10" s="29"/>
      <c r="M10" s="29"/>
      <c r="N10" s="29"/>
      <c r="O10" s="30"/>
      <c r="P10" s="6"/>
      <c r="Q10" s="6"/>
      <c r="R10" s="4"/>
    </row>
    <row r="11" spans="1:19" ht="15.6" x14ac:dyDescent="0.3">
      <c r="B11" s="21"/>
      <c r="C11" s="6"/>
      <c r="D11" s="6"/>
      <c r="E11" s="6"/>
      <c r="F11" s="6"/>
      <c r="G11" s="6"/>
      <c r="H11" s="6"/>
      <c r="I11" s="6"/>
      <c r="J11" s="6"/>
      <c r="K11" s="6"/>
      <c r="L11" s="6"/>
      <c r="M11" s="6"/>
      <c r="N11" s="6"/>
      <c r="O11" s="6"/>
      <c r="P11" s="6"/>
      <c r="Q11" s="6"/>
      <c r="R11" s="4"/>
    </row>
    <row r="12" spans="1:19" ht="15.6" x14ac:dyDescent="0.3">
      <c r="B12" s="21" t="s">
        <v>55</v>
      </c>
      <c r="C12" s="22" t="s">
        <v>56</v>
      </c>
      <c r="D12" s="7" t="s">
        <v>57</v>
      </c>
      <c r="E12" s="6"/>
      <c r="F12" s="6"/>
      <c r="G12" s="6"/>
      <c r="H12" s="6"/>
      <c r="I12" s="6"/>
      <c r="J12" s="6"/>
      <c r="K12" s="6"/>
      <c r="L12" s="6"/>
      <c r="M12" s="6"/>
      <c r="N12" s="6"/>
      <c r="O12" s="6"/>
      <c r="P12" s="6"/>
      <c r="Q12" s="6"/>
      <c r="R12" s="4"/>
    </row>
    <row r="13" spans="1:19" ht="15.6" x14ac:dyDescent="0.3">
      <c r="B13" s="21"/>
      <c r="C13" s="6"/>
      <c r="D13" s="6"/>
      <c r="E13" s="6"/>
      <c r="F13" s="6"/>
      <c r="G13" s="6"/>
      <c r="H13" s="6"/>
      <c r="I13" s="6"/>
      <c r="J13" s="6"/>
      <c r="K13" s="6"/>
      <c r="L13" s="6"/>
      <c r="M13" s="6"/>
      <c r="N13" s="6"/>
      <c r="O13" s="6"/>
      <c r="P13" s="6"/>
      <c r="Q13" s="6"/>
      <c r="R13" s="4"/>
    </row>
    <row r="14" spans="1:19" ht="15.6" x14ac:dyDescent="0.3">
      <c r="B14" s="21"/>
      <c r="C14" s="6"/>
      <c r="D14" s="23"/>
      <c r="E14" s="24"/>
      <c r="F14" s="24"/>
      <c r="G14" s="24"/>
      <c r="H14" s="24"/>
      <c r="I14" s="24"/>
      <c r="J14" s="24"/>
      <c r="K14" s="27"/>
      <c r="L14" s="27"/>
      <c r="M14" s="27"/>
      <c r="N14" s="27"/>
      <c r="O14" s="28"/>
      <c r="P14" s="6"/>
      <c r="Q14" s="6"/>
      <c r="R14" s="4"/>
    </row>
    <row r="15" spans="1:19" ht="15.6" x14ac:dyDescent="0.3">
      <c r="B15" s="21"/>
      <c r="C15" s="6"/>
      <c r="D15" s="25" t="s">
        <v>54</v>
      </c>
      <c r="E15" s="26"/>
      <c r="F15" s="26"/>
      <c r="G15" s="26"/>
      <c r="H15" s="26"/>
      <c r="I15" s="26"/>
      <c r="J15" s="26"/>
      <c r="K15" s="29"/>
      <c r="L15" s="29"/>
      <c r="M15" s="29"/>
      <c r="N15" s="29"/>
      <c r="O15" s="30"/>
      <c r="P15" s="6"/>
      <c r="Q15" s="6"/>
      <c r="R15" s="4"/>
    </row>
    <row r="16" spans="1:19" ht="15.6" x14ac:dyDescent="0.3">
      <c r="B16" s="21"/>
      <c r="C16" s="6"/>
      <c r="D16" s="6"/>
      <c r="E16" s="6"/>
      <c r="F16" s="6"/>
      <c r="G16" s="6"/>
      <c r="H16" s="6"/>
      <c r="I16" s="6"/>
      <c r="J16" s="6"/>
      <c r="K16" s="6"/>
      <c r="L16" s="6"/>
      <c r="M16" s="6"/>
      <c r="N16" s="6"/>
      <c r="O16" s="6"/>
      <c r="P16" s="6"/>
      <c r="Q16" s="6"/>
      <c r="R16" s="4"/>
    </row>
    <row r="17" spans="2:18" x14ac:dyDescent="0.3">
      <c r="B17" s="7" t="s">
        <v>44</v>
      </c>
      <c r="C17" s="6"/>
      <c r="D17" s="6"/>
      <c r="E17" s="6"/>
      <c r="F17" s="6"/>
      <c r="G17" s="6"/>
      <c r="H17" s="6"/>
      <c r="I17" s="6"/>
      <c r="J17" s="6"/>
      <c r="K17" s="6"/>
      <c r="L17" s="6"/>
      <c r="M17" s="6"/>
      <c r="N17" s="6"/>
      <c r="O17" s="6"/>
      <c r="P17" s="6"/>
      <c r="Q17" s="6"/>
      <c r="R17" s="4"/>
    </row>
    <row r="18" spans="2:18" ht="15" thickBot="1" x14ac:dyDescent="0.35">
      <c r="B18" s="8"/>
      <c r="C18" s="6"/>
      <c r="D18" s="6"/>
      <c r="E18" s="6"/>
      <c r="F18" s="6"/>
      <c r="G18" s="6"/>
      <c r="H18" s="6"/>
      <c r="I18" s="6"/>
      <c r="J18" s="6"/>
      <c r="K18" s="6"/>
      <c r="L18" s="6"/>
      <c r="M18" s="6"/>
      <c r="N18" s="6"/>
      <c r="O18" s="6"/>
      <c r="P18" s="6"/>
      <c r="Q18" s="6"/>
      <c r="R18" s="4"/>
    </row>
    <row r="19" spans="2:18" ht="15" customHeight="1" thickBot="1" x14ac:dyDescent="0.35">
      <c r="B19" s="89" t="s">
        <v>25</v>
      </c>
      <c r="C19" s="90"/>
      <c r="D19" s="90"/>
      <c r="E19" s="91"/>
      <c r="F19" s="89" t="s">
        <v>26</v>
      </c>
      <c r="G19" s="90"/>
      <c r="H19" s="90"/>
      <c r="I19" s="91"/>
      <c r="J19" s="89" t="s">
        <v>27</v>
      </c>
      <c r="K19" s="90"/>
      <c r="L19" s="90"/>
      <c r="M19" s="91"/>
      <c r="N19" s="6"/>
      <c r="O19" s="6"/>
      <c r="P19" s="6"/>
      <c r="Q19" s="6"/>
      <c r="R19" s="4"/>
    </row>
    <row r="20" spans="2:18" ht="15" customHeight="1" thickBot="1" x14ac:dyDescent="0.35">
      <c r="B20" s="9"/>
      <c r="C20" s="10"/>
      <c r="D20" s="10" t="s">
        <v>13</v>
      </c>
      <c r="E20" s="10">
        <v>750</v>
      </c>
      <c r="F20" s="10"/>
      <c r="G20" s="10"/>
      <c r="H20" s="10" t="s">
        <v>13</v>
      </c>
      <c r="I20" s="11">
        <v>225</v>
      </c>
      <c r="J20" s="89" t="s">
        <v>46</v>
      </c>
      <c r="K20" s="90"/>
      <c r="L20" s="91"/>
      <c r="M20" s="19">
        <v>1000</v>
      </c>
      <c r="N20" s="6"/>
      <c r="O20" s="6"/>
      <c r="P20" s="6"/>
      <c r="Q20" s="6"/>
      <c r="R20" s="4"/>
    </row>
    <row r="21" spans="2:18" ht="15" thickBot="1" x14ac:dyDescent="0.35">
      <c r="B21" s="9" t="s">
        <v>0</v>
      </c>
      <c r="C21" s="10">
        <v>100</v>
      </c>
      <c r="D21" s="10" t="s">
        <v>12</v>
      </c>
      <c r="E21" s="10">
        <v>975</v>
      </c>
      <c r="F21" s="10" t="s">
        <v>0</v>
      </c>
      <c r="G21" s="10">
        <v>50</v>
      </c>
      <c r="H21" s="10" t="s">
        <v>12</v>
      </c>
      <c r="I21" s="10">
        <v>320</v>
      </c>
      <c r="J21" s="10" t="s">
        <v>0</v>
      </c>
      <c r="K21" s="10">
        <v>100</v>
      </c>
      <c r="L21" s="10" t="s">
        <v>12</v>
      </c>
      <c r="M21" s="10">
        <v>1140</v>
      </c>
      <c r="N21" s="6"/>
      <c r="O21" s="6"/>
      <c r="P21" s="6"/>
      <c r="Q21" s="6"/>
      <c r="R21" s="4"/>
    </row>
    <row r="22" spans="2:18" ht="15" thickBot="1" x14ac:dyDescent="0.35">
      <c r="B22" s="9" t="s">
        <v>1</v>
      </c>
      <c r="C22" s="10">
        <v>75</v>
      </c>
      <c r="D22" s="10" t="s">
        <v>14</v>
      </c>
      <c r="E22" s="10">
        <v>1000</v>
      </c>
      <c r="F22" s="10" t="s">
        <v>1</v>
      </c>
      <c r="G22" s="10">
        <v>-60</v>
      </c>
      <c r="H22" s="10" t="s">
        <v>14</v>
      </c>
      <c r="I22" s="10">
        <v>260</v>
      </c>
      <c r="J22" s="10" t="s">
        <v>1</v>
      </c>
      <c r="K22" s="10">
        <v>-40</v>
      </c>
      <c r="L22" s="10" t="s">
        <v>14</v>
      </c>
      <c r="M22" s="10">
        <v>1250</v>
      </c>
      <c r="N22" s="6"/>
      <c r="O22" s="6"/>
      <c r="P22" s="6"/>
      <c r="Q22" s="6"/>
      <c r="R22" s="4"/>
    </row>
    <row r="23" spans="2:18" ht="15" thickBot="1" x14ac:dyDescent="0.35">
      <c r="B23" s="9" t="s">
        <v>2</v>
      </c>
      <c r="C23" s="10">
        <v>100</v>
      </c>
      <c r="D23" s="10" t="s">
        <v>15</v>
      </c>
      <c r="E23" s="10">
        <v>1000</v>
      </c>
      <c r="F23" s="12"/>
      <c r="G23" s="12"/>
      <c r="H23" s="12"/>
      <c r="I23" s="13"/>
      <c r="J23" s="10" t="s">
        <v>2</v>
      </c>
      <c r="K23" s="10">
        <v>225</v>
      </c>
      <c r="L23" s="10" t="s">
        <v>15</v>
      </c>
      <c r="M23" s="10">
        <v>1480</v>
      </c>
      <c r="N23" s="6"/>
      <c r="O23" s="6"/>
      <c r="P23" s="6"/>
      <c r="Q23" s="6"/>
      <c r="R23" s="4"/>
    </row>
    <row r="24" spans="2:18" ht="15" thickBot="1" x14ac:dyDescent="0.35">
      <c r="B24" s="9" t="s">
        <v>3</v>
      </c>
      <c r="C24" s="10">
        <v>50</v>
      </c>
      <c r="D24" s="10" t="s">
        <v>16</v>
      </c>
      <c r="E24" s="10">
        <v>1225</v>
      </c>
      <c r="F24" s="12"/>
      <c r="G24" s="12"/>
      <c r="H24" s="12"/>
      <c r="I24" s="13"/>
      <c r="J24" s="10" t="s">
        <v>3</v>
      </c>
      <c r="K24" s="10">
        <v>80</v>
      </c>
      <c r="L24" s="10" t="s">
        <v>16</v>
      </c>
      <c r="M24" s="10">
        <v>1370</v>
      </c>
      <c r="N24" s="6"/>
      <c r="O24" s="6"/>
      <c r="P24" s="6"/>
      <c r="Q24" s="6"/>
      <c r="R24" s="4"/>
    </row>
    <row r="25" spans="2:18" ht="15" thickBot="1" x14ac:dyDescent="0.35">
      <c r="B25" s="12"/>
      <c r="C25" s="12"/>
      <c r="D25" s="12"/>
      <c r="E25" s="12"/>
      <c r="F25" s="12"/>
      <c r="G25" s="12"/>
      <c r="H25" s="12"/>
      <c r="I25" s="13"/>
      <c r="J25" s="10" t="s">
        <v>4</v>
      </c>
      <c r="K25" s="10">
        <v>-50</v>
      </c>
      <c r="L25" s="10" t="s">
        <v>17</v>
      </c>
      <c r="M25" s="10">
        <v>1290</v>
      </c>
      <c r="N25" s="6"/>
      <c r="O25" s="6"/>
      <c r="P25" s="6"/>
      <c r="Q25" s="6"/>
      <c r="R25" s="4"/>
    </row>
    <row r="26" spans="2:18" ht="15" thickBot="1" x14ac:dyDescent="0.35">
      <c r="B26" s="12"/>
      <c r="C26" s="12"/>
      <c r="D26" s="12"/>
      <c r="E26" s="12"/>
      <c r="F26" s="12"/>
      <c r="G26" s="12"/>
      <c r="H26" s="12"/>
      <c r="I26" s="13"/>
      <c r="J26" s="10" t="s">
        <v>5</v>
      </c>
      <c r="K26" s="10">
        <v>100</v>
      </c>
      <c r="L26" s="10" t="s">
        <v>18</v>
      </c>
      <c r="M26" s="10">
        <v>1400</v>
      </c>
      <c r="N26" s="6"/>
      <c r="O26" s="6"/>
      <c r="P26" s="6"/>
      <c r="Q26" s="6"/>
      <c r="R26" s="4"/>
    </row>
    <row r="27" spans="2:18" ht="15" thickBot="1" x14ac:dyDescent="0.35">
      <c r="B27" s="12"/>
      <c r="C27" s="12"/>
      <c r="D27" s="12"/>
      <c r="E27" s="12"/>
      <c r="F27" s="12"/>
      <c r="G27" s="12"/>
      <c r="H27" s="12"/>
      <c r="I27" s="13"/>
      <c r="J27" s="10" t="s">
        <v>6</v>
      </c>
      <c r="K27" s="10">
        <v>-30</v>
      </c>
      <c r="L27" s="10" t="s">
        <v>19</v>
      </c>
      <c r="M27" s="10">
        <v>1390</v>
      </c>
      <c r="N27" s="6"/>
      <c r="O27" s="6"/>
      <c r="P27" s="6"/>
      <c r="Q27" s="6"/>
      <c r="R27" s="4"/>
    </row>
    <row r="28" spans="2:18" ht="15" thickBot="1" x14ac:dyDescent="0.35">
      <c r="B28" s="12"/>
      <c r="C28" s="12"/>
      <c r="D28" s="12"/>
      <c r="E28" s="12"/>
      <c r="F28" s="12"/>
      <c r="G28" s="12"/>
      <c r="H28" s="12"/>
      <c r="I28" s="13"/>
      <c r="J28" s="10" t="s">
        <v>7</v>
      </c>
      <c r="K28" s="10">
        <v>0</v>
      </c>
      <c r="L28" s="10" t="s">
        <v>20</v>
      </c>
      <c r="M28" s="10">
        <v>1500</v>
      </c>
      <c r="N28" s="6"/>
      <c r="O28" s="6"/>
      <c r="P28" s="6"/>
      <c r="Q28" s="6"/>
      <c r="R28" s="4"/>
    </row>
    <row r="29" spans="2:18" ht="15" thickBot="1" x14ac:dyDescent="0.35">
      <c r="B29" s="12"/>
      <c r="C29" s="12"/>
      <c r="D29" s="12"/>
      <c r="E29" s="12"/>
      <c r="F29" s="12"/>
      <c r="G29" s="12"/>
      <c r="H29" s="12"/>
      <c r="I29" s="13"/>
      <c r="J29" s="10" t="s">
        <v>8</v>
      </c>
      <c r="K29" s="10">
        <v>100</v>
      </c>
      <c r="L29" s="10" t="s">
        <v>21</v>
      </c>
      <c r="M29" s="10">
        <v>1625</v>
      </c>
      <c r="N29" s="6"/>
      <c r="O29" s="6"/>
      <c r="P29" s="6"/>
      <c r="Q29" s="6"/>
      <c r="R29" s="4"/>
    </row>
    <row r="30" spans="2:18" ht="15" thickBot="1" x14ac:dyDescent="0.35">
      <c r="B30" s="12"/>
      <c r="C30" s="12"/>
      <c r="D30" s="12"/>
      <c r="E30" s="12"/>
      <c r="F30" s="12"/>
      <c r="G30" s="12"/>
      <c r="H30" s="12"/>
      <c r="I30" s="13"/>
      <c r="J30" s="10" t="s">
        <v>9</v>
      </c>
      <c r="K30" s="10">
        <v>250</v>
      </c>
      <c r="L30" s="10" t="s">
        <v>22</v>
      </c>
      <c r="M30" s="10">
        <v>1750</v>
      </c>
      <c r="N30" s="6"/>
      <c r="O30" s="6"/>
      <c r="P30" s="6"/>
      <c r="Q30" s="6"/>
      <c r="R30" s="4"/>
    </row>
    <row r="31" spans="2:18" ht="15" thickBot="1" x14ac:dyDescent="0.35">
      <c r="B31" s="12"/>
      <c r="C31" s="12"/>
      <c r="D31" s="12"/>
      <c r="E31" s="12"/>
      <c r="F31" s="12"/>
      <c r="G31" s="12"/>
      <c r="H31" s="12"/>
      <c r="I31" s="13"/>
      <c r="J31" s="10" t="s">
        <v>10</v>
      </c>
      <c r="K31" s="10">
        <v>300</v>
      </c>
      <c r="L31" s="10" t="s">
        <v>23</v>
      </c>
      <c r="M31" s="10">
        <v>1875</v>
      </c>
      <c r="N31" s="6"/>
      <c r="O31" s="6"/>
      <c r="P31" s="6"/>
      <c r="Q31" s="6"/>
      <c r="R31" s="4"/>
    </row>
    <row r="32" spans="2:18" ht="15" thickBot="1" x14ac:dyDescent="0.35">
      <c r="B32" s="12"/>
      <c r="C32" s="12"/>
      <c r="D32" s="12"/>
      <c r="E32" s="12"/>
      <c r="F32" s="12"/>
      <c r="G32" s="12"/>
      <c r="H32" s="12"/>
      <c r="I32" s="13"/>
      <c r="J32" s="10" t="s">
        <v>11</v>
      </c>
      <c r="K32" s="10">
        <v>0</v>
      </c>
      <c r="L32" s="10" t="s">
        <v>24</v>
      </c>
      <c r="M32" s="10">
        <v>2000</v>
      </c>
      <c r="N32" s="6"/>
      <c r="O32" s="6"/>
      <c r="P32" s="6"/>
      <c r="Q32" s="6"/>
      <c r="R32" s="4"/>
    </row>
    <row r="33" spans="2:18" ht="15" customHeight="1" thickBot="1" x14ac:dyDescent="0.35">
      <c r="B33" s="12"/>
      <c r="C33" s="12"/>
      <c r="D33" s="12"/>
      <c r="E33" s="12"/>
      <c r="F33" s="12"/>
      <c r="G33" s="12"/>
      <c r="H33" s="12"/>
      <c r="I33" s="12"/>
      <c r="J33" s="89" t="s">
        <v>47</v>
      </c>
      <c r="K33" s="90"/>
      <c r="L33" s="91"/>
      <c r="M33" s="19">
        <v>2045</v>
      </c>
      <c r="N33" s="6"/>
      <c r="O33" s="6"/>
      <c r="P33" s="6"/>
      <c r="Q33" s="6"/>
      <c r="R33" s="4"/>
    </row>
    <row r="34" spans="2:18" ht="15" thickBot="1" x14ac:dyDescent="0.35">
      <c r="B34" s="12"/>
      <c r="C34" s="12"/>
      <c r="D34" s="12"/>
      <c r="E34" s="12"/>
      <c r="F34" s="12"/>
      <c r="G34" s="12"/>
      <c r="H34" s="12"/>
      <c r="I34" s="12"/>
      <c r="J34" s="12"/>
      <c r="K34" s="12"/>
      <c r="L34" s="12"/>
      <c r="M34" s="12"/>
      <c r="N34" s="6"/>
      <c r="O34" s="6"/>
      <c r="P34" s="6"/>
      <c r="Q34" s="6"/>
      <c r="R34" s="4"/>
    </row>
    <row r="35" spans="2:18" ht="15" customHeight="1" thickBot="1" x14ac:dyDescent="0.35">
      <c r="B35" s="14" t="s">
        <v>25</v>
      </c>
      <c r="C35" s="86" t="s">
        <v>40</v>
      </c>
      <c r="D35" s="87"/>
      <c r="E35" s="87"/>
      <c r="F35" s="87"/>
      <c r="G35" s="87"/>
      <c r="H35" s="87"/>
      <c r="I35" s="87"/>
      <c r="J35" s="87"/>
      <c r="K35" s="87"/>
      <c r="L35" s="87"/>
      <c r="M35" s="88"/>
      <c r="N35" s="6"/>
      <c r="O35" s="6"/>
      <c r="P35" s="6"/>
      <c r="Q35" s="6"/>
      <c r="R35" s="4"/>
    </row>
    <row r="36" spans="2:18" ht="15" customHeight="1" thickBot="1" x14ac:dyDescent="0.35">
      <c r="B36" s="15" t="s">
        <v>26</v>
      </c>
      <c r="C36" s="86" t="s">
        <v>43</v>
      </c>
      <c r="D36" s="87"/>
      <c r="E36" s="87"/>
      <c r="F36" s="87"/>
      <c r="G36" s="87"/>
      <c r="H36" s="87"/>
      <c r="I36" s="87"/>
      <c r="J36" s="87"/>
      <c r="K36" s="87"/>
      <c r="L36" s="87"/>
      <c r="M36" s="88"/>
      <c r="N36" s="6"/>
      <c r="O36" s="6"/>
      <c r="P36" s="6"/>
      <c r="Q36" s="6"/>
      <c r="R36" s="4"/>
    </row>
    <row r="37" spans="2:18" ht="15" customHeight="1" thickBot="1" x14ac:dyDescent="0.35">
      <c r="B37" s="15" t="s">
        <v>27</v>
      </c>
      <c r="C37" s="86" t="s">
        <v>41</v>
      </c>
      <c r="D37" s="87"/>
      <c r="E37" s="87"/>
      <c r="F37" s="87"/>
      <c r="G37" s="87"/>
      <c r="H37" s="87"/>
      <c r="I37" s="87"/>
      <c r="J37" s="87"/>
      <c r="K37" s="87"/>
      <c r="L37" s="87"/>
      <c r="M37" s="88"/>
      <c r="N37" s="6"/>
      <c r="O37" s="6"/>
      <c r="P37" s="6"/>
      <c r="Q37" s="6"/>
      <c r="R37" s="4"/>
    </row>
    <row r="38" spans="2:18" ht="14.4" customHeight="1" x14ac:dyDescent="0.3">
      <c r="B38" s="6"/>
      <c r="C38" s="6"/>
      <c r="D38" s="6"/>
      <c r="E38" s="6"/>
      <c r="F38" s="6"/>
      <c r="G38" s="6"/>
      <c r="H38" s="6"/>
      <c r="I38" s="6"/>
      <c r="J38" s="6"/>
      <c r="K38" s="6"/>
      <c r="L38" s="6"/>
      <c r="M38" s="6"/>
      <c r="N38" s="6"/>
      <c r="O38" s="6"/>
      <c r="P38" s="6"/>
      <c r="Q38" s="6"/>
      <c r="R38" s="4"/>
    </row>
    <row r="39" spans="2:18" ht="15" customHeight="1" x14ac:dyDescent="0.3">
      <c r="B39" s="6" t="s">
        <v>64</v>
      </c>
      <c r="C39" s="6"/>
      <c r="D39" s="6"/>
      <c r="E39" s="6"/>
      <c r="F39" s="6"/>
      <c r="G39" s="6"/>
      <c r="H39" s="6"/>
      <c r="I39" s="6"/>
      <c r="J39" s="6"/>
      <c r="K39" s="6"/>
      <c r="L39" s="6"/>
      <c r="M39" s="6"/>
      <c r="N39" s="6"/>
      <c r="O39" s="6"/>
      <c r="P39" s="6"/>
      <c r="Q39" s="6"/>
      <c r="R39" s="4"/>
    </row>
    <row r="40" spans="2:18" x14ac:dyDescent="0.3">
      <c r="B40" s="36"/>
      <c r="C40" s="36"/>
      <c r="D40" s="36"/>
      <c r="E40" s="36"/>
      <c r="F40" s="36"/>
      <c r="G40" s="36"/>
      <c r="H40" s="36"/>
      <c r="I40" s="36"/>
      <c r="J40" s="36"/>
      <c r="K40" s="36"/>
      <c r="L40" s="36"/>
      <c r="M40" s="36"/>
      <c r="N40" s="6"/>
      <c r="O40" s="6"/>
      <c r="P40" s="6"/>
      <c r="Q40" s="6"/>
      <c r="R40" s="4"/>
    </row>
    <row r="41" spans="2:18" x14ac:dyDescent="0.3">
      <c r="B41" s="16" t="s">
        <v>58</v>
      </c>
      <c r="C41" s="22" t="s">
        <v>56</v>
      </c>
      <c r="D41" s="6" t="s">
        <v>59</v>
      </c>
      <c r="E41" s="6"/>
      <c r="F41" s="6"/>
      <c r="G41" s="6"/>
      <c r="H41" s="6"/>
      <c r="I41" s="6"/>
      <c r="J41" s="6"/>
      <c r="K41" s="6"/>
      <c r="L41" s="6"/>
      <c r="M41" s="6"/>
      <c r="N41" s="6"/>
      <c r="O41" s="6"/>
      <c r="P41" s="6"/>
      <c r="Q41" s="6"/>
      <c r="R41" s="4"/>
    </row>
    <row r="42" spans="2:18" ht="15" customHeight="1" x14ac:dyDescent="0.3">
      <c r="B42" s="7"/>
      <c r="C42" s="6"/>
      <c r="D42" s="7"/>
      <c r="E42" s="7"/>
      <c r="F42" s="7"/>
      <c r="G42" s="7"/>
      <c r="H42" s="7"/>
      <c r="I42" s="7"/>
      <c r="J42" s="7"/>
      <c r="K42" s="7"/>
      <c r="L42" s="7"/>
      <c r="M42" s="7"/>
      <c r="N42" s="7"/>
      <c r="O42" s="7"/>
      <c r="P42" s="6"/>
      <c r="Q42" s="6"/>
      <c r="R42" s="4"/>
    </row>
    <row r="43" spans="2:18" ht="15" customHeight="1" x14ac:dyDescent="0.3">
      <c r="B43" s="8"/>
      <c r="C43" s="6"/>
      <c r="D43" s="31"/>
      <c r="E43" s="32"/>
      <c r="F43" s="32"/>
      <c r="G43" s="32"/>
      <c r="H43" s="32"/>
      <c r="I43" s="32"/>
      <c r="J43" s="32"/>
      <c r="K43" s="27"/>
      <c r="L43" s="27"/>
      <c r="M43" s="27"/>
      <c r="N43" s="27"/>
      <c r="O43" s="28"/>
      <c r="P43" s="6"/>
      <c r="Q43" s="6"/>
      <c r="R43" s="4"/>
    </row>
    <row r="44" spans="2:18" ht="15.6" x14ac:dyDescent="0.3">
      <c r="B44" s="7"/>
      <c r="C44" s="6"/>
      <c r="D44" s="25" t="s">
        <v>60</v>
      </c>
      <c r="E44" s="33"/>
      <c r="F44" s="33"/>
      <c r="G44" s="33"/>
      <c r="H44" s="33"/>
      <c r="I44" s="33"/>
      <c r="J44" s="33"/>
      <c r="K44" s="29"/>
      <c r="L44" s="29"/>
      <c r="M44" s="29"/>
      <c r="N44" s="29"/>
      <c r="O44" s="30"/>
      <c r="P44" s="6"/>
      <c r="Q44" s="6"/>
      <c r="R44" s="4"/>
    </row>
    <row r="45" spans="2:18" ht="15.6" x14ac:dyDescent="0.3">
      <c r="B45" s="7"/>
      <c r="C45" s="6"/>
      <c r="D45" s="21"/>
      <c r="E45" s="34"/>
      <c r="F45" s="34"/>
      <c r="G45" s="34"/>
      <c r="H45" s="34"/>
      <c r="I45" s="34"/>
      <c r="J45" s="34"/>
      <c r="K45" s="6"/>
      <c r="L45" s="6"/>
      <c r="M45" s="6"/>
      <c r="N45" s="6"/>
      <c r="O45" s="6"/>
      <c r="P45" s="6"/>
      <c r="Q45" s="6"/>
      <c r="R45" s="4"/>
    </row>
    <row r="46" spans="2:18" x14ac:dyDescent="0.3">
      <c r="B46" s="16" t="s">
        <v>61</v>
      </c>
      <c r="C46" s="22" t="s">
        <v>62</v>
      </c>
      <c r="D46" s="6" t="s">
        <v>63</v>
      </c>
      <c r="E46" s="6"/>
      <c r="F46" s="6"/>
      <c r="G46" s="6"/>
      <c r="H46" s="6"/>
      <c r="I46" s="6"/>
      <c r="J46" s="6"/>
      <c r="K46" s="6"/>
      <c r="L46" s="6"/>
      <c r="M46" s="6"/>
      <c r="N46" s="6"/>
      <c r="O46" s="6"/>
      <c r="P46" s="6"/>
      <c r="Q46" s="6"/>
      <c r="R46" s="4"/>
    </row>
    <row r="47" spans="2:18" x14ac:dyDescent="0.3">
      <c r="B47" s="7"/>
      <c r="C47" s="6"/>
      <c r="D47" s="6"/>
      <c r="E47" s="6"/>
      <c r="F47" s="6"/>
      <c r="G47" s="6"/>
      <c r="H47" s="6"/>
      <c r="I47" s="6"/>
      <c r="J47" s="6"/>
      <c r="K47" s="6"/>
      <c r="L47" s="6"/>
      <c r="M47" s="6"/>
      <c r="N47" s="6"/>
      <c r="O47" s="6"/>
      <c r="P47" s="6"/>
      <c r="Q47" s="6"/>
      <c r="R47" s="4"/>
    </row>
    <row r="48" spans="2:18" ht="15.6" x14ac:dyDescent="0.3">
      <c r="B48" s="8"/>
      <c r="C48" s="6"/>
      <c r="D48" s="31"/>
      <c r="E48" s="32"/>
      <c r="F48" s="32"/>
      <c r="G48" s="32"/>
      <c r="H48" s="32"/>
      <c r="I48" s="32"/>
      <c r="J48" s="32"/>
      <c r="K48" s="27"/>
      <c r="L48" s="27"/>
      <c r="M48" s="27"/>
      <c r="N48" s="27"/>
      <c r="O48" s="28"/>
      <c r="P48" s="6"/>
      <c r="Q48" s="6"/>
      <c r="R48" s="4"/>
    </row>
    <row r="49" spans="1:18" ht="15.6" x14ac:dyDescent="0.3">
      <c r="B49" s="17"/>
      <c r="C49" s="6"/>
      <c r="D49" s="25" t="s">
        <v>60</v>
      </c>
      <c r="E49" s="33"/>
      <c r="F49" s="33"/>
      <c r="G49" s="33"/>
      <c r="H49" s="33"/>
      <c r="I49" s="33"/>
      <c r="J49" s="33"/>
      <c r="K49" s="29"/>
      <c r="L49" s="29"/>
      <c r="M49" s="29"/>
      <c r="N49" s="29"/>
      <c r="O49" s="30"/>
      <c r="P49" s="6"/>
      <c r="Q49" s="6"/>
      <c r="R49" s="4"/>
    </row>
    <row r="50" spans="1:18" x14ac:dyDescent="0.3">
      <c r="B50" s="6"/>
      <c r="C50" s="6"/>
      <c r="D50" s="6"/>
      <c r="E50" s="6"/>
      <c r="F50" s="6"/>
      <c r="G50" s="6"/>
      <c r="H50" s="6"/>
      <c r="I50" s="6"/>
      <c r="J50" s="6"/>
      <c r="K50" s="6"/>
      <c r="L50" s="6"/>
      <c r="M50" s="6"/>
      <c r="N50" s="6"/>
      <c r="O50" s="6"/>
      <c r="P50" s="6"/>
      <c r="Q50" s="6"/>
      <c r="R50" s="4"/>
    </row>
    <row r="51" spans="1:18" x14ac:dyDescent="0.3">
      <c r="B51" s="6"/>
      <c r="C51" s="18"/>
      <c r="D51" s="6"/>
      <c r="E51" s="6"/>
      <c r="F51" s="6"/>
      <c r="G51" s="6"/>
      <c r="H51" s="6"/>
      <c r="I51" s="6"/>
      <c r="J51" s="6"/>
      <c r="K51" s="6"/>
      <c r="L51" s="6"/>
      <c r="M51" s="6"/>
      <c r="N51" s="6"/>
      <c r="O51" s="6"/>
      <c r="P51" s="6"/>
      <c r="Q51" s="6"/>
      <c r="R51" s="4"/>
    </row>
    <row r="52" spans="1:18" x14ac:dyDescent="0.3">
      <c r="A52" s="35"/>
      <c r="B52" s="35"/>
      <c r="C52" s="35"/>
      <c r="D52" s="35"/>
      <c r="E52" s="35"/>
      <c r="F52" s="35"/>
      <c r="G52" s="35"/>
      <c r="H52" s="35"/>
      <c r="I52" s="35"/>
      <c r="J52" s="35"/>
      <c r="K52" s="35"/>
      <c r="L52" s="35"/>
      <c r="M52" s="35"/>
      <c r="N52" s="35"/>
      <c r="O52" s="35"/>
      <c r="P52" s="35"/>
      <c r="Q52" s="35"/>
      <c r="R52"/>
    </row>
    <row r="53" spans="1:18" x14ac:dyDescent="0.3">
      <c r="A53" s="35"/>
      <c r="B53" s="35"/>
      <c r="C53" s="35"/>
      <c r="D53" s="35"/>
      <c r="E53" s="35"/>
      <c r="F53" s="35"/>
      <c r="G53" s="35"/>
      <c r="H53" s="35"/>
      <c r="I53" s="35"/>
      <c r="J53" s="35"/>
      <c r="K53" s="35"/>
      <c r="L53" s="35"/>
      <c r="M53" s="35"/>
      <c r="N53" s="35"/>
      <c r="O53" s="35"/>
      <c r="P53" s="35"/>
      <c r="Q53" s="35"/>
      <c r="R53"/>
    </row>
    <row r="54" spans="1:18" x14ac:dyDescent="0.3">
      <c r="A54" s="35"/>
      <c r="B54" s="35"/>
      <c r="C54" s="35"/>
      <c r="D54" s="35"/>
      <c r="E54" s="35"/>
      <c r="F54" s="35"/>
      <c r="G54" s="35"/>
      <c r="H54" s="35"/>
      <c r="I54" s="35"/>
      <c r="J54" s="35"/>
      <c r="K54" s="35"/>
      <c r="L54" s="35"/>
      <c r="M54" s="35"/>
      <c r="N54" s="35"/>
      <c r="O54" s="35"/>
      <c r="P54" s="35"/>
      <c r="Q54" s="35"/>
      <c r="R54"/>
    </row>
    <row r="55" spans="1:18" x14ac:dyDescent="0.3">
      <c r="A55" s="35"/>
      <c r="B55" s="35"/>
      <c r="C55" s="35"/>
      <c r="D55" s="35"/>
      <c r="E55" s="35"/>
      <c r="F55" s="35"/>
      <c r="G55" s="35"/>
      <c r="H55" s="35"/>
      <c r="I55" s="35"/>
      <c r="J55" s="35"/>
      <c r="K55" s="35"/>
      <c r="L55" s="35"/>
      <c r="M55" s="35"/>
      <c r="N55" s="35"/>
      <c r="O55" s="35"/>
      <c r="P55" s="35"/>
      <c r="Q55" s="35"/>
      <c r="R55"/>
    </row>
    <row r="56" spans="1:18" x14ac:dyDescent="0.3">
      <c r="A56" s="35"/>
      <c r="B56"/>
      <c r="C56"/>
      <c r="D56"/>
      <c r="E56"/>
      <c r="F56"/>
      <c r="G56"/>
      <c r="H56"/>
      <c r="I56"/>
      <c r="J56"/>
      <c r="K56"/>
      <c r="L56"/>
      <c r="M56"/>
      <c r="N56"/>
      <c r="O56"/>
      <c r="P56"/>
      <c r="Q56"/>
      <c r="R56"/>
    </row>
    <row r="57" spans="1:18" x14ac:dyDescent="0.3">
      <c r="A57" s="35"/>
      <c r="B57"/>
      <c r="C57"/>
      <c r="D57"/>
      <c r="E57"/>
      <c r="F57"/>
      <c r="G57"/>
      <c r="H57"/>
      <c r="I57"/>
      <c r="J57"/>
      <c r="K57"/>
      <c r="L57"/>
      <c r="M57"/>
      <c r="N57"/>
      <c r="O57"/>
      <c r="P57"/>
      <c r="Q57"/>
      <c r="R57"/>
    </row>
    <row r="58" spans="1:18" x14ac:dyDescent="0.3">
      <c r="A58" s="35"/>
      <c r="B58"/>
      <c r="C58"/>
      <c r="D58"/>
      <c r="E58"/>
      <c r="F58"/>
      <c r="G58"/>
      <c r="H58"/>
      <c r="I58"/>
      <c r="J58"/>
      <c r="K58"/>
      <c r="L58"/>
      <c r="M58"/>
      <c r="N58"/>
      <c r="O58"/>
      <c r="P58"/>
      <c r="Q58"/>
      <c r="R58"/>
    </row>
    <row r="59" spans="1:18" x14ac:dyDescent="0.3">
      <c r="A59" s="35"/>
      <c r="B59"/>
      <c r="C59"/>
      <c r="D59"/>
      <c r="E59"/>
      <c r="F59"/>
      <c r="G59"/>
      <c r="H59"/>
      <c r="I59"/>
      <c r="J59"/>
      <c r="K59"/>
      <c r="L59"/>
      <c r="M59"/>
      <c r="N59"/>
      <c r="O59"/>
      <c r="P59"/>
      <c r="Q59"/>
      <c r="R59"/>
    </row>
    <row r="60" spans="1:18" x14ac:dyDescent="0.3">
      <c r="A60" s="35"/>
      <c r="B60"/>
      <c r="C60"/>
      <c r="D60"/>
      <c r="E60"/>
      <c r="F60"/>
      <c r="G60"/>
      <c r="H60"/>
      <c r="I60"/>
      <c r="J60"/>
      <c r="K60"/>
      <c r="L60"/>
      <c r="M60"/>
      <c r="N60"/>
      <c r="O60"/>
      <c r="P60"/>
      <c r="Q60"/>
      <c r="R60"/>
    </row>
    <row r="61" spans="1:18" x14ac:dyDescent="0.3">
      <c r="A61" s="35"/>
      <c r="B61"/>
      <c r="C61"/>
      <c r="D61"/>
      <c r="E61"/>
      <c r="F61"/>
      <c r="G61"/>
      <c r="H61"/>
      <c r="I61"/>
      <c r="J61"/>
      <c r="K61"/>
      <c r="L61"/>
      <c r="M61"/>
      <c r="N61"/>
      <c r="O61"/>
      <c r="P61"/>
      <c r="Q61"/>
      <c r="R61"/>
    </row>
    <row r="62" spans="1:18" x14ac:dyDescent="0.3">
      <c r="A62" s="35"/>
      <c r="B62"/>
      <c r="C62"/>
      <c r="D62"/>
      <c r="E62"/>
      <c r="F62"/>
      <c r="G62"/>
      <c r="H62"/>
      <c r="I62"/>
      <c r="J62"/>
      <c r="K62"/>
      <c r="L62"/>
      <c r="M62"/>
      <c r="N62"/>
      <c r="O62"/>
      <c r="P62"/>
      <c r="Q62"/>
      <c r="R62"/>
    </row>
    <row r="63" spans="1:18" x14ac:dyDescent="0.3">
      <c r="A63" s="35"/>
      <c r="B63"/>
      <c r="C63"/>
      <c r="D63"/>
      <c r="E63"/>
      <c r="F63"/>
      <c r="G63"/>
      <c r="H63"/>
      <c r="I63"/>
      <c r="J63"/>
      <c r="K63"/>
      <c r="L63"/>
      <c r="M63"/>
      <c r="N63"/>
      <c r="O63"/>
      <c r="P63"/>
      <c r="Q63"/>
      <c r="R63"/>
    </row>
    <row r="64" spans="1:18" x14ac:dyDescent="0.3">
      <c r="A64" s="35"/>
      <c r="B64"/>
      <c r="C64"/>
      <c r="D64"/>
      <c r="E64"/>
      <c r="F64"/>
      <c r="G64"/>
      <c r="H64"/>
      <c r="I64"/>
      <c r="J64"/>
      <c r="K64"/>
      <c r="L64"/>
      <c r="M64"/>
      <c r="N64"/>
      <c r="O64"/>
      <c r="P64"/>
      <c r="Q64"/>
      <c r="R64"/>
    </row>
    <row r="65" spans="1:18" x14ac:dyDescent="0.3">
      <c r="A65" s="35"/>
      <c r="B65"/>
      <c r="C65"/>
      <c r="D65"/>
      <c r="E65"/>
      <c r="F65"/>
      <c r="G65"/>
      <c r="H65"/>
      <c r="I65"/>
      <c r="J65"/>
      <c r="K65"/>
      <c r="L65"/>
      <c r="M65"/>
      <c r="N65"/>
      <c r="O65"/>
      <c r="P65"/>
      <c r="Q65"/>
      <c r="R65"/>
    </row>
    <row r="66" spans="1:18" x14ac:dyDescent="0.3">
      <c r="A66" s="35"/>
      <c r="B66"/>
      <c r="C66"/>
      <c r="D66"/>
      <c r="E66"/>
      <c r="F66"/>
      <c r="G66"/>
      <c r="H66"/>
      <c r="I66"/>
      <c r="J66"/>
      <c r="K66"/>
      <c r="L66"/>
      <c r="M66"/>
      <c r="N66"/>
      <c r="O66"/>
      <c r="P66"/>
      <c r="Q66"/>
      <c r="R66"/>
    </row>
    <row r="67" spans="1:18" x14ac:dyDescent="0.3">
      <c r="A67" s="35"/>
      <c r="B67"/>
      <c r="C67"/>
      <c r="D67"/>
      <c r="E67"/>
      <c r="F67"/>
      <c r="G67"/>
      <c r="H67"/>
      <c r="I67"/>
      <c r="J67"/>
      <c r="K67"/>
      <c r="L67"/>
      <c r="M67"/>
      <c r="N67"/>
      <c r="O67"/>
      <c r="P67"/>
      <c r="Q67"/>
      <c r="R67"/>
    </row>
    <row r="68" spans="1:18" x14ac:dyDescent="0.3">
      <c r="A68" s="35"/>
      <c r="B68"/>
      <c r="C68"/>
      <c r="D68"/>
      <c r="E68"/>
      <c r="F68"/>
      <c r="G68"/>
      <c r="H68"/>
      <c r="I68"/>
      <c r="J68"/>
      <c r="K68"/>
      <c r="L68"/>
      <c r="M68"/>
      <c r="N68"/>
      <c r="O68"/>
      <c r="P68"/>
      <c r="Q68"/>
      <c r="R68"/>
    </row>
    <row r="69" spans="1:18" x14ac:dyDescent="0.3">
      <c r="A69" s="35"/>
      <c r="B69"/>
      <c r="C69"/>
      <c r="D69"/>
      <c r="E69"/>
      <c r="F69"/>
      <c r="G69"/>
      <c r="H69"/>
      <c r="I69"/>
      <c r="J69"/>
      <c r="K69"/>
      <c r="L69"/>
      <c r="M69"/>
      <c r="N69"/>
      <c r="O69"/>
      <c r="P69"/>
      <c r="Q69"/>
      <c r="R69"/>
    </row>
    <row r="70" spans="1:18" x14ac:dyDescent="0.3">
      <c r="A70" s="35"/>
      <c r="B70"/>
      <c r="C70"/>
      <c r="D70"/>
      <c r="E70"/>
      <c r="F70"/>
      <c r="G70"/>
      <c r="H70"/>
      <c r="I70"/>
      <c r="J70"/>
      <c r="K70"/>
      <c r="L70"/>
      <c r="M70"/>
      <c r="N70"/>
      <c r="O70"/>
      <c r="P70"/>
      <c r="Q70"/>
      <c r="R70"/>
    </row>
    <row r="71" spans="1:18" x14ac:dyDescent="0.3">
      <c r="A71" s="35"/>
      <c r="B71"/>
      <c r="C71"/>
      <c r="D71"/>
      <c r="E71"/>
      <c r="F71"/>
      <c r="G71"/>
      <c r="H71"/>
      <c r="I71"/>
      <c r="J71"/>
      <c r="K71"/>
      <c r="L71"/>
      <c r="M71"/>
      <c r="N71"/>
      <c r="O71"/>
      <c r="P71"/>
      <c r="Q71"/>
      <c r="R71"/>
    </row>
    <row r="72" spans="1:18" x14ac:dyDescent="0.3">
      <c r="A72" s="35"/>
      <c r="B72"/>
      <c r="C72"/>
      <c r="D72"/>
      <c r="E72"/>
      <c r="F72"/>
      <c r="G72"/>
      <c r="H72"/>
      <c r="I72"/>
      <c r="J72"/>
      <c r="K72"/>
      <c r="L72"/>
      <c r="M72"/>
      <c r="N72"/>
      <c r="O72"/>
      <c r="P72"/>
      <c r="Q72"/>
      <c r="R72"/>
    </row>
    <row r="73" spans="1:18" x14ac:dyDescent="0.3">
      <c r="A73" s="35"/>
      <c r="B73"/>
      <c r="C73"/>
      <c r="D73"/>
      <c r="E73"/>
      <c r="F73"/>
      <c r="G73"/>
      <c r="H73"/>
      <c r="I73"/>
      <c r="J73"/>
      <c r="K73"/>
      <c r="L73"/>
      <c r="M73"/>
      <c r="N73"/>
      <c r="O73"/>
      <c r="P73"/>
      <c r="Q73"/>
      <c r="R73"/>
    </row>
    <row r="74" spans="1:18" x14ac:dyDescent="0.3">
      <c r="A74" s="35"/>
      <c r="B74"/>
      <c r="C74"/>
      <c r="D74"/>
      <c r="E74"/>
      <c r="F74"/>
      <c r="G74"/>
      <c r="H74"/>
      <c r="I74"/>
      <c r="J74"/>
      <c r="K74"/>
      <c r="L74"/>
      <c r="M74"/>
      <c r="N74"/>
      <c r="O74"/>
      <c r="P74"/>
      <c r="Q74"/>
      <c r="R74"/>
    </row>
    <row r="75" spans="1:18" x14ac:dyDescent="0.3">
      <c r="A75" s="35"/>
      <c r="B75"/>
      <c r="C75"/>
      <c r="D75"/>
      <c r="E75"/>
      <c r="F75"/>
      <c r="G75"/>
      <c r="H75"/>
      <c r="I75"/>
      <c r="J75"/>
      <c r="K75"/>
      <c r="L75"/>
      <c r="M75"/>
      <c r="N75"/>
      <c r="O75"/>
      <c r="P75"/>
      <c r="Q75"/>
      <c r="R75"/>
    </row>
    <row r="76" spans="1:18" x14ac:dyDescent="0.3">
      <c r="A76" s="35"/>
      <c r="B76"/>
      <c r="C76"/>
      <c r="D76"/>
      <c r="E76"/>
      <c r="F76"/>
      <c r="G76"/>
      <c r="H76"/>
      <c r="I76"/>
      <c r="J76"/>
      <c r="K76"/>
      <c r="L76"/>
      <c r="M76"/>
      <c r="N76"/>
      <c r="O76"/>
      <c r="P76"/>
      <c r="Q76"/>
      <c r="R76"/>
    </row>
    <row r="77" spans="1:18" x14ac:dyDescent="0.3">
      <c r="A77" s="35"/>
      <c r="B77"/>
      <c r="C77"/>
      <c r="D77"/>
      <c r="E77"/>
      <c r="F77"/>
      <c r="G77"/>
      <c r="H77"/>
      <c r="I77"/>
      <c r="J77"/>
      <c r="K77"/>
      <c r="L77"/>
      <c r="M77"/>
      <c r="N77"/>
      <c r="O77"/>
      <c r="P77"/>
      <c r="Q77"/>
      <c r="R77"/>
    </row>
    <row r="78" spans="1:18" x14ac:dyDescent="0.3">
      <c r="A78" s="35"/>
      <c r="B78"/>
      <c r="C78"/>
      <c r="D78"/>
      <c r="E78"/>
      <c r="F78"/>
      <c r="G78"/>
      <c r="H78"/>
      <c r="I78"/>
      <c r="J78"/>
      <c r="K78"/>
      <c r="L78"/>
      <c r="M78"/>
      <c r="N78"/>
      <c r="O78"/>
      <c r="P78"/>
      <c r="Q78"/>
      <c r="R78"/>
    </row>
    <row r="79" spans="1:18" x14ac:dyDescent="0.3">
      <c r="A79" s="35"/>
      <c r="B79"/>
      <c r="C79"/>
      <c r="D79"/>
      <c r="E79"/>
      <c r="F79"/>
      <c r="G79"/>
      <c r="H79"/>
      <c r="I79"/>
      <c r="J79"/>
      <c r="K79"/>
      <c r="L79"/>
      <c r="M79"/>
      <c r="N79"/>
      <c r="O79"/>
      <c r="P79"/>
      <c r="Q79"/>
      <c r="R79"/>
    </row>
    <row r="80" spans="1:18" x14ac:dyDescent="0.3">
      <c r="A80" s="35"/>
      <c r="B80"/>
      <c r="C80"/>
      <c r="D80"/>
      <c r="E80"/>
      <c r="F80"/>
      <c r="G80"/>
      <c r="H80"/>
      <c r="I80"/>
      <c r="J80"/>
      <c r="K80"/>
      <c r="L80"/>
      <c r="M80"/>
      <c r="N80"/>
      <c r="O80"/>
      <c r="P80"/>
      <c r="Q80"/>
      <c r="R80"/>
    </row>
    <row r="81" spans="1:18" x14ac:dyDescent="0.3">
      <c r="A81" s="35"/>
      <c r="B81"/>
      <c r="C81"/>
      <c r="D81"/>
      <c r="E81"/>
      <c r="F81"/>
      <c r="G81"/>
      <c r="H81"/>
      <c r="I81"/>
      <c r="J81"/>
      <c r="K81"/>
      <c r="L81"/>
      <c r="M81"/>
      <c r="N81"/>
      <c r="O81"/>
      <c r="P81"/>
      <c r="Q81"/>
      <c r="R81"/>
    </row>
    <row r="82" spans="1:18" x14ac:dyDescent="0.3">
      <c r="A82" s="35"/>
      <c r="B82"/>
      <c r="C82"/>
      <c r="D82"/>
      <c r="E82"/>
      <c r="F82"/>
      <c r="G82"/>
      <c r="H82"/>
      <c r="I82"/>
      <c r="J82"/>
      <c r="K82"/>
      <c r="L82"/>
      <c r="M82"/>
      <c r="N82"/>
      <c r="O82"/>
      <c r="P82"/>
      <c r="Q82"/>
      <c r="R82"/>
    </row>
    <row r="83" spans="1:18" x14ac:dyDescent="0.3">
      <c r="A83" s="35"/>
      <c r="B83"/>
      <c r="C83"/>
      <c r="D83"/>
      <c r="E83"/>
      <c r="F83"/>
      <c r="G83"/>
      <c r="H83"/>
      <c r="I83"/>
      <c r="J83"/>
      <c r="K83"/>
      <c r="L83"/>
      <c r="M83"/>
      <c r="N83"/>
      <c r="O83"/>
      <c r="P83"/>
      <c r="Q83"/>
      <c r="R83"/>
    </row>
    <row r="84" spans="1:18" x14ac:dyDescent="0.3">
      <c r="A84" s="35"/>
      <c r="B84"/>
      <c r="C84"/>
      <c r="D84"/>
      <c r="E84"/>
      <c r="F84"/>
      <c r="G84"/>
      <c r="H84"/>
      <c r="I84"/>
      <c r="J84"/>
      <c r="K84"/>
      <c r="L84"/>
      <c r="M84"/>
      <c r="N84"/>
      <c r="O84"/>
      <c r="P84"/>
      <c r="Q84"/>
      <c r="R84"/>
    </row>
    <row r="85" spans="1:18" x14ac:dyDescent="0.3">
      <c r="A85" s="35"/>
      <c r="B85"/>
      <c r="C85"/>
      <c r="D85"/>
      <c r="E85"/>
      <c r="F85"/>
      <c r="G85"/>
      <c r="H85"/>
      <c r="I85"/>
      <c r="J85"/>
      <c r="K85"/>
      <c r="L85"/>
      <c r="M85"/>
      <c r="N85"/>
      <c r="O85"/>
      <c r="P85"/>
      <c r="Q85"/>
      <c r="R85"/>
    </row>
    <row r="86" spans="1:18" x14ac:dyDescent="0.3">
      <c r="A86" s="35"/>
      <c r="B86"/>
      <c r="C86"/>
      <c r="D86"/>
      <c r="E86"/>
      <c r="F86"/>
      <c r="G86"/>
      <c r="H86"/>
      <c r="I86"/>
      <c r="J86"/>
      <c r="K86"/>
      <c r="L86"/>
      <c r="M86"/>
      <c r="N86"/>
      <c r="O86"/>
      <c r="P86"/>
      <c r="Q86"/>
      <c r="R86"/>
    </row>
    <row r="87" spans="1:18" x14ac:dyDescent="0.3">
      <c r="A87" s="35"/>
      <c r="B87"/>
      <c r="C87"/>
      <c r="D87"/>
      <c r="E87"/>
      <c r="F87"/>
      <c r="G87"/>
      <c r="H87"/>
      <c r="I87"/>
      <c r="J87"/>
      <c r="K87"/>
      <c r="L87"/>
      <c r="M87"/>
      <c r="N87"/>
      <c r="O87"/>
      <c r="P87"/>
      <c r="Q87"/>
      <c r="R87"/>
    </row>
    <row r="88" spans="1:18" x14ac:dyDescent="0.3">
      <c r="A88" s="35"/>
      <c r="B88"/>
      <c r="C88"/>
      <c r="D88"/>
      <c r="E88"/>
      <c r="F88"/>
      <c r="G88"/>
      <c r="H88"/>
      <c r="I88"/>
      <c r="J88"/>
      <c r="K88"/>
      <c r="L88"/>
      <c r="M88"/>
      <c r="N88"/>
      <c r="O88"/>
      <c r="P88"/>
      <c r="Q88"/>
      <c r="R88"/>
    </row>
    <row r="89" spans="1:18" x14ac:dyDescent="0.3">
      <c r="A89" s="35"/>
      <c r="B89"/>
      <c r="C89"/>
      <c r="D89"/>
      <c r="E89"/>
      <c r="F89"/>
      <c r="G89"/>
      <c r="H89"/>
      <c r="I89"/>
      <c r="J89"/>
      <c r="K89"/>
      <c r="L89"/>
      <c r="M89"/>
      <c r="N89"/>
      <c r="O89"/>
      <c r="P89"/>
      <c r="Q89"/>
      <c r="R89"/>
    </row>
    <row r="90" spans="1:18" x14ac:dyDescent="0.3">
      <c r="A90" s="35"/>
      <c r="B90"/>
      <c r="C90"/>
      <c r="D90"/>
      <c r="E90"/>
      <c r="F90"/>
      <c r="G90"/>
      <c r="H90"/>
      <c r="I90"/>
      <c r="J90"/>
      <c r="K90"/>
      <c r="L90"/>
      <c r="M90"/>
      <c r="N90"/>
      <c r="O90"/>
      <c r="P90"/>
      <c r="Q90"/>
      <c r="R90"/>
    </row>
    <row r="91" spans="1:18" x14ac:dyDescent="0.3">
      <c r="A91" s="35"/>
      <c r="B91"/>
      <c r="C91"/>
      <c r="D91"/>
      <c r="E91"/>
      <c r="F91"/>
      <c r="G91"/>
      <c r="H91"/>
      <c r="I91"/>
      <c r="J91"/>
      <c r="K91"/>
      <c r="L91"/>
      <c r="M91"/>
      <c r="N91"/>
      <c r="O91"/>
      <c r="P91"/>
      <c r="Q91"/>
      <c r="R91"/>
    </row>
    <row r="92" spans="1:18" x14ac:dyDescent="0.3">
      <c r="A92" s="35"/>
      <c r="B92"/>
      <c r="C92"/>
      <c r="D92"/>
      <c r="E92"/>
      <c r="F92"/>
      <c r="G92"/>
      <c r="H92"/>
      <c r="I92"/>
      <c r="J92"/>
      <c r="K92"/>
      <c r="L92"/>
      <c r="M92"/>
      <c r="N92"/>
      <c r="O92"/>
      <c r="P92"/>
      <c r="Q92"/>
      <c r="R92"/>
    </row>
    <row r="93" spans="1:18" x14ac:dyDescent="0.3">
      <c r="A93" s="35"/>
      <c r="B93"/>
      <c r="C93"/>
      <c r="D93"/>
      <c r="E93"/>
      <c r="F93"/>
      <c r="G93"/>
      <c r="H93"/>
      <c r="I93"/>
      <c r="J93"/>
      <c r="K93"/>
      <c r="L93"/>
      <c r="M93"/>
      <c r="N93"/>
      <c r="O93"/>
      <c r="P93"/>
      <c r="Q93"/>
      <c r="R93"/>
    </row>
    <row r="94" spans="1:18" x14ac:dyDescent="0.3">
      <c r="A94" s="35"/>
      <c r="B94"/>
      <c r="C94"/>
      <c r="D94"/>
      <c r="E94"/>
      <c r="F94"/>
      <c r="G94"/>
      <c r="H94"/>
      <c r="I94"/>
      <c r="J94"/>
      <c r="K94"/>
      <c r="L94"/>
      <c r="M94"/>
      <c r="N94"/>
      <c r="O94"/>
      <c r="P94"/>
      <c r="Q94"/>
      <c r="R94"/>
    </row>
    <row r="95" spans="1:18" x14ac:dyDescent="0.3">
      <c r="A95" s="35"/>
      <c r="B95"/>
      <c r="C95"/>
      <c r="D95"/>
      <c r="E95"/>
      <c r="F95"/>
      <c r="G95"/>
      <c r="H95"/>
      <c r="I95"/>
      <c r="J95"/>
      <c r="K95"/>
      <c r="L95"/>
      <c r="M95"/>
      <c r="N95"/>
      <c r="O95"/>
      <c r="P95"/>
      <c r="Q95"/>
      <c r="R95"/>
    </row>
    <row r="96" spans="1:18" x14ac:dyDescent="0.3">
      <c r="A96" s="35"/>
      <c r="B96"/>
      <c r="C96"/>
      <c r="D96"/>
      <c r="E96"/>
      <c r="F96"/>
      <c r="G96"/>
      <c r="H96"/>
      <c r="I96"/>
      <c r="J96"/>
      <c r="K96"/>
      <c r="L96"/>
      <c r="M96"/>
      <c r="N96"/>
      <c r="O96"/>
      <c r="P96"/>
      <c r="Q96"/>
      <c r="R96"/>
    </row>
    <row r="97" spans="1:18" x14ac:dyDescent="0.3">
      <c r="A97" s="35"/>
      <c r="B97"/>
      <c r="C97"/>
      <c r="D97"/>
      <c r="E97"/>
      <c r="F97"/>
      <c r="G97"/>
      <c r="H97"/>
      <c r="I97"/>
      <c r="J97"/>
      <c r="K97"/>
      <c r="L97"/>
      <c r="M97"/>
      <c r="N97"/>
      <c r="O97"/>
      <c r="P97"/>
      <c r="Q97"/>
      <c r="R97"/>
    </row>
    <row r="98" spans="1:18" x14ac:dyDescent="0.3">
      <c r="A98" s="35"/>
      <c r="B98"/>
      <c r="C98"/>
      <c r="D98"/>
      <c r="E98"/>
      <c r="F98"/>
      <c r="G98"/>
      <c r="H98"/>
      <c r="I98"/>
      <c r="J98"/>
      <c r="K98"/>
      <c r="L98"/>
      <c r="M98"/>
      <c r="N98"/>
      <c r="O98"/>
      <c r="P98"/>
      <c r="Q98"/>
      <c r="R98"/>
    </row>
    <row r="99" spans="1:18" x14ac:dyDescent="0.3">
      <c r="A99" s="35"/>
      <c r="B99"/>
      <c r="C99"/>
      <c r="D99"/>
      <c r="E99"/>
      <c r="F99"/>
      <c r="G99"/>
      <c r="H99"/>
      <c r="I99"/>
      <c r="J99"/>
      <c r="K99"/>
      <c r="L99"/>
      <c r="M99"/>
      <c r="N99"/>
      <c r="O99"/>
      <c r="P99"/>
      <c r="Q99"/>
      <c r="R99"/>
    </row>
    <row r="100" spans="1:18" x14ac:dyDescent="0.3">
      <c r="A100" s="35"/>
      <c r="B100"/>
      <c r="C100"/>
      <c r="D100"/>
      <c r="E100"/>
      <c r="F100"/>
      <c r="G100"/>
      <c r="H100"/>
      <c r="I100"/>
      <c r="J100"/>
      <c r="K100"/>
      <c r="L100"/>
      <c r="M100"/>
      <c r="N100"/>
      <c r="O100"/>
      <c r="P100"/>
      <c r="Q100"/>
      <c r="R100"/>
    </row>
    <row r="101" spans="1:18" x14ac:dyDescent="0.3">
      <c r="A101" s="35"/>
      <c r="B101"/>
      <c r="C101"/>
      <c r="D101"/>
      <c r="E101"/>
      <c r="F101"/>
      <c r="G101"/>
      <c r="H101"/>
      <c r="I101"/>
      <c r="J101"/>
      <c r="K101"/>
      <c r="L101"/>
      <c r="M101"/>
      <c r="N101"/>
      <c r="O101"/>
      <c r="P101"/>
      <c r="Q101"/>
      <c r="R101"/>
    </row>
    <row r="102" spans="1:18" x14ac:dyDescent="0.3">
      <c r="A102" s="35"/>
      <c r="B102"/>
      <c r="C102"/>
      <c r="D102"/>
      <c r="E102"/>
      <c r="F102"/>
      <c r="G102"/>
      <c r="H102"/>
      <c r="I102"/>
      <c r="J102"/>
      <c r="K102"/>
      <c r="L102"/>
      <c r="M102"/>
      <c r="N102"/>
      <c r="O102"/>
      <c r="P102"/>
      <c r="Q102"/>
      <c r="R102"/>
    </row>
    <row r="103" spans="1:18" x14ac:dyDescent="0.3">
      <c r="A103" s="35"/>
      <c r="B103"/>
      <c r="C103"/>
      <c r="D103"/>
      <c r="E103"/>
      <c r="F103"/>
      <c r="G103"/>
      <c r="H103"/>
      <c r="I103"/>
      <c r="J103"/>
      <c r="K103"/>
      <c r="L103"/>
      <c r="M103"/>
      <c r="N103"/>
      <c r="O103"/>
      <c r="P103"/>
      <c r="Q103"/>
      <c r="R103"/>
    </row>
    <row r="104" spans="1:18" x14ac:dyDescent="0.3">
      <c r="A104" s="35"/>
      <c r="B104"/>
      <c r="C104"/>
      <c r="D104"/>
      <c r="E104"/>
      <c r="F104"/>
      <c r="G104"/>
      <c r="H104"/>
      <c r="I104"/>
      <c r="J104"/>
      <c r="K104"/>
      <c r="L104"/>
      <c r="M104"/>
      <c r="N104"/>
      <c r="O104"/>
      <c r="P104"/>
      <c r="Q104"/>
      <c r="R104"/>
    </row>
    <row r="105" spans="1:18" x14ac:dyDescent="0.3">
      <c r="A105" s="35"/>
      <c r="B105"/>
      <c r="C105"/>
      <c r="D105"/>
      <c r="E105"/>
      <c r="F105"/>
      <c r="G105"/>
      <c r="H105"/>
      <c r="I105"/>
      <c r="J105"/>
      <c r="K105"/>
      <c r="L105"/>
      <c r="M105"/>
      <c r="N105"/>
      <c r="O105"/>
      <c r="P105"/>
      <c r="Q105"/>
      <c r="R105"/>
    </row>
    <row r="106" spans="1:18" x14ac:dyDescent="0.3">
      <c r="A106" s="35"/>
      <c r="B106"/>
      <c r="C106"/>
      <c r="D106"/>
      <c r="E106"/>
      <c r="F106"/>
      <c r="G106"/>
      <c r="H106"/>
      <c r="I106"/>
      <c r="J106"/>
      <c r="K106"/>
      <c r="L106"/>
      <c r="M106"/>
      <c r="N106"/>
      <c r="O106"/>
      <c r="P106"/>
      <c r="Q106"/>
      <c r="R106"/>
    </row>
    <row r="107" spans="1:18" x14ac:dyDescent="0.3">
      <c r="A107" s="35"/>
      <c r="B107"/>
      <c r="C107"/>
      <c r="D107"/>
      <c r="E107"/>
      <c r="F107"/>
      <c r="G107"/>
      <c r="H107"/>
      <c r="I107"/>
      <c r="J107"/>
      <c r="K107"/>
      <c r="L107"/>
      <c r="M107"/>
      <c r="N107"/>
      <c r="O107"/>
      <c r="P107"/>
      <c r="Q107"/>
      <c r="R107"/>
    </row>
    <row r="108" spans="1:18" x14ac:dyDescent="0.3">
      <c r="A108" s="35"/>
      <c r="B108"/>
      <c r="C108"/>
      <c r="D108"/>
      <c r="E108"/>
      <c r="F108"/>
      <c r="G108"/>
      <c r="H108"/>
      <c r="I108"/>
      <c r="J108"/>
      <c r="K108"/>
      <c r="L108"/>
      <c r="M108"/>
      <c r="N108"/>
      <c r="O108"/>
      <c r="P108"/>
      <c r="Q108"/>
      <c r="R108"/>
    </row>
    <row r="109" spans="1:18" x14ac:dyDescent="0.3">
      <c r="A109" s="35"/>
      <c r="B109"/>
      <c r="C109"/>
      <c r="D109"/>
      <c r="E109"/>
      <c r="F109"/>
      <c r="G109"/>
      <c r="H109"/>
      <c r="I109"/>
      <c r="J109"/>
      <c r="K109"/>
      <c r="L109"/>
      <c r="M109"/>
      <c r="N109"/>
      <c r="O109"/>
      <c r="P109"/>
      <c r="Q109"/>
      <c r="R109"/>
    </row>
    <row r="110" spans="1:18" x14ac:dyDescent="0.3">
      <c r="A110" s="35"/>
      <c r="B110"/>
      <c r="C110"/>
      <c r="D110"/>
      <c r="E110"/>
      <c r="F110"/>
      <c r="G110"/>
      <c r="H110"/>
      <c r="I110"/>
      <c r="J110"/>
      <c r="K110"/>
      <c r="L110"/>
      <c r="M110"/>
      <c r="N110"/>
      <c r="O110"/>
      <c r="P110"/>
      <c r="Q110"/>
      <c r="R110"/>
    </row>
    <row r="111" spans="1:18" x14ac:dyDescent="0.3">
      <c r="A111" s="35"/>
      <c r="B111"/>
      <c r="C111"/>
      <c r="D111"/>
      <c r="E111"/>
      <c r="F111"/>
      <c r="G111"/>
      <c r="H111"/>
      <c r="I111"/>
      <c r="J111"/>
      <c r="K111"/>
      <c r="L111"/>
      <c r="M111"/>
      <c r="N111"/>
      <c r="O111"/>
      <c r="P111"/>
      <c r="Q111"/>
      <c r="R111"/>
    </row>
    <row r="112" spans="1:18" x14ac:dyDescent="0.3">
      <c r="A112" s="35"/>
      <c r="B112"/>
      <c r="C112"/>
      <c r="D112"/>
      <c r="E112"/>
      <c r="F112"/>
      <c r="G112"/>
      <c r="H112"/>
      <c r="I112"/>
      <c r="J112"/>
      <c r="K112"/>
      <c r="L112"/>
      <c r="M112"/>
      <c r="N112"/>
      <c r="O112"/>
      <c r="P112"/>
      <c r="Q112"/>
      <c r="R112"/>
    </row>
    <row r="113" spans="1:18" x14ac:dyDescent="0.3">
      <c r="A113" s="35"/>
      <c r="B113"/>
      <c r="C113"/>
      <c r="D113"/>
      <c r="E113"/>
      <c r="F113"/>
      <c r="G113"/>
      <c r="H113"/>
      <c r="I113"/>
      <c r="J113"/>
      <c r="K113"/>
      <c r="L113"/>
      <c r="M113"/>
      <c r="N113"/>
      <c r="O113"/>
      <c r="P113"/>
      <c r="Q113"/>
      <c r="R113"/>
    </row>
    <row r="114" spans="1:18" x14ac:dyDescent="0.3">
      <c r="A114" s="35"/>
      <c r="B114"/>
      <c r="C114"/>
      <c r="D114"/>
      <c r="E114"/>
      <c r="F114"/>
      <c r="G114"/>
      <c r="H114"/>
      <c r="I114"/>
      <c r="J114"/>
      <c r="K114"/>
      <c r="L114"/>
      <c r="M114"/>
      <c r="N114"/>
      <c r="O114"/>
      <c r="P114"/>
      <c r="Q114"/>
      <c r="R114"/>
    </row>
    <row r="115" spans="1:18" x14ac:dyDescent="0.3">
      <c r="A115" s="35"/>
      <c r="B115"/>
      <c r="C115"/>
      <c r="D115"/>
      <c r="E115"/>
      <c r="F115"/>
      <c r="G115"/>
      <c r="H115"/>
      <c r="I115"/>
      <c r="J115"/>
      <c r="K115"/>
      <c r="L115"/>
      <c r="M115"/>
      <c r="N115"/>
      <c r="O115"/>
      <c r="P115"/>
      <c r="Q115"/>
      <c r="R115"/>
    </row>
    <row r="116" spans="1:18" x14ac:dyDescent="0.3">
      <c r="A116" s="35"/>
      <c r="B116"/>
      <c r="C116"/>
      <c r="D116"/>
      <c r="E116"/>
      <c r="F116"/>
      <c r="G116"/>
      <c r="H116"/>
      <c r="I116"/>
      <c r="J116"/>
      <c r="K116"/>
      <c r="L116"/>
      <c r="M116"/>
      <c r="N116"/>
      <c r="O116"/>
      <c r="P116"/>
      <c r="Q116"/>
      <c r="R116"/>
    </row>
    <row r="117" spans="1:18" x14ac:dyDescent="0.3">
      <c r="A117" s="35"/>
      <c r="B117"/>
      <c r="C117"/>
      <c r="D117"/>
      <c r="E117"/>
      <c r="F117"/>
      <c r="G117"/>
      <c r="H117"/>
      <c r="I117"/>
      <c r="J117"/>
      <c r="K117"/>
      <c r="L117"/>
      <c r="M117"/>
      <c r="N117"/>
      <c r="O117"/>
      <c r="P117"/>
      <c r="Q117"/>
      <c r="R117"/>
    </row>
    <row r="118" spans="1:18" x14ac:dyDescent="0.3">
      <c r="A118" s="35"/>
      <c r="B118"/>
      <c r="C118"/>
      <c r="D118"/>
      <c r="E118"/>
      <c r="F118"/>
      <c r="G118"/>
      <c r="H118"/>
      <c r="I118"/>
      <c r="J118"/>
      <c r="K118"/>
      <c r="L118"/>
      <c r="M118"/>
      <c r="N118"/>
      <c r="O118"/>
      <c r="P118"/>
      <c r="Q118"/>
      <c r="R118"/>
    </row>
    <row r="119" spans="1:18" x14ac:dyDescent="0.3">
      <c r="A119" s="35"/>
      <c r="B119"/>
      <c r="C119"/>
      <c r="D119"/>
      <c r="E119"/>
      <c r="F119"/>
      <c r="G119"/>
      <c r="H119"/>
      <c r="I119"/>
      <c r="J119"/>
      <c r="K119"/>
      <c r="L119"/>
      <c r="M119"/>
      <c r="N119"/>
      <c r="O119"/>
      <c r="P119"/>
      <c r="Q119"/>
      <c r="R119"/>
    </row>
    <row r="120" spans="1:18" x14ac:dyDescent="0.3">
      <c r="A120" s="35"/>
      <c r="B120"/>
      <c r="C120"/>
      <c r="D120"/>
      <c r="E120"/>
      <c r="F120"/>
      <c r="G120"/>
      <c r="H120"/>
      <c r="I120"/>
      <c r="J120"/>
      <c r="K120"/>
      <c r="L120"/>
      <c r="M120"/>
      <c r="N120"/>
      <c r="O120"/>
      <c r="P120"/>
      <c r="Q120"/>
      <c r="R120"/>
    </row>
    <row r="121" spans="1:18" x14ac:dyDescent="0.3">
      <c r="A121" s="35"/>
      <c r="B121"/>
      <c r="C121"/>
      <c r="D121"/>
      <c r="E121"/>
      <c r="F121"/>
      <c r="G121"/>
      <c r="H121"/>
      <c r="I121"/>
      <c r="J121"/>
      <c r="K121"/>
      <c r="L121"/>
      <c r="M121"/>
      <c r="N121"/>
      <c r="O121"/>
      <c r="P121"/>
      <c r="Q121"/>
      <c r="R121"/>
    </row>
    <row r="122" spans="1:18" x14ac:dyDescent="0.3">
      <c r="A122" s="35"/>
      <c r="B122"/>
      <c r="C122"/>
      <c r="D122"/>
      <c r="E122"/>
      <c r="F122"/>
      <c r="G122"/>
      <c r="H122"/>
      <c r="I122"/>
      <c r="J122"/>
      <c r="K122"/>
      <c r="L122"/>
      <c r="M122"/>
      <c r="N122"/>
      <c r="O122"/>
      <c r="P122"/>
      <c r="Q122"/>
      <c r="R122"/>
    </row>
    <row r="123" spans="1:18" x14ac:dyDescent="0.3">
      <c r="A123" s="35"/>
      <c r="B123"/>
      <c r="C123"/>
      <c r="D123"/>
      <c r="E123"/>
      <c r="F123"/>
      <c r="G123"/>
      <c r="H123"/>
      <c r="I123"/>
      <c r="J123"/>
      <c r="K123"/>
      <c r="L123"/>
      <c r="M123"/>
      <c r="N123"/>
      <c r="O123"/>
      <c r="P123"/>
      <c r="Q123"/>
      <c r="R123"/>
    </row>
    <row r="124" spans="1:18" x14ac:dyDescent="0.3">
      <c r="A124" s="35"/>
      <c r="B124"/>
      <c r="C124"/>
      <c r="D124"/>
      <c r="E124"/>
      <c r="F124"/>
      <c r="G124"/>
      <c r="H124"/>
      <c r="I124"/>
      <c r="J124"/>
      <c r="K124"/>
      <c r="L124"/>
      <c r="M124"/>
      <c r="N124"/>
      <c r="O124"/>
      <c r="P124"/>
      <c r="Q124"/>
      <c r="R124"/>
    </row>
    <row r="125" spans="1:18" x14ac:dyDescent="0.3">
      <c r="A125" s="35"/>
      <c r="B125"/>
      <c r="C125"/>
      <c r="D125"/>
      <c r="E125"/>
      <c r="F125"/>
      <c r="G125"/>
      <c r="H125"/>
      <c r="I125"/>
      <c r="J125"/>
      <c r="K125"/>
      <c r="L125"/>
      <c r="M125"/>
      <c r="N125"/>
      <c r="O125"/>
      <c r="P125"/>
      <c r="Q125"/>
      <c r="R125"/>
    </row>
    <row r="126" spans="1:18" x14ac:dyDescent="0.3">
      <c r="A126" s="35"/>
      <c r="B126"/>
      <c r="C126"/>
      <c r="D126"/>
      <c r="E126"/>
      <c r="F126"/>
      <c r="G126"/>
      <c r="H126"/>
      <c r="I126"/>
      <c r="J126"/>
      <c r="K126"/>
      <c r="L126"/>
      <c r="M126"/>
      <c r="N126"/>
      <c r="O126"/>
      <c r="P126"/>
      <c r="Q126"/>
      <c r="R126"/>
    </row>
    <row r="127" spans="1:18" x14ac:dyDescent="0.3">
      <c r="A127" s="35"/>
      <c r="B127"/>
      <c r="C127"/>
      <c r="D127"/>
      <c r="E127"/>
      <c r="F127"/>
      <c r="G127"/>
      <c r="H127"/>
      <c r="I127"/>
      <c r="J127"/>
      <c r="K127"/>
      <c r="L127"/>
      <c r="M127"/>
      <c r="N127"/>
      <c r="O127"/>
      <c r="P127"/>
      <c r="Q127"/>
      <c r="R127"/>
    </row>
    <row r="128" spans="1:18" x14ac:dyDescent="0.3">
      <c r="A128" s="35"/>
      <c r="B128"/>
      <c r="C128"/>
      <c r="D128"/>
      <c r="E128"/>
      <c r="F128"/>
      <c r="G128"/>
      <c r="H128"/>
      <c r="I128"/>
      <c r="J128"/>
      <c r="K128"/>
      <c r="L128"/>
      <c r="M128"/>
      <c r="N128"/>
      <c r="O128"/>
      <c r="P128"/>
      <c r="Q128"/>
      <c r="R128"/>
    </row>
    <row r="129" spans="1:18" x14ac:dyDescent="0.3">
      <c r="A129" s="35"/>
      <c r="B129"/>
      <c r="C129"/>
      <c r="D129"/>
      <c r="E129"/>
      <c r="F129"/>
      <c r="G129"/>
      <c r="H129"/>
      <c r="I129"/>
      <c r="J129"/>
      <c r="K129"/>
      <c r="L129"/>
      <c r="M129"/>
      <c r="N129"/>
      <c r="O129"/>
      <c r="P129"/>
      <c r="Q129"/>
      <c r="R129"/>
    </row>
    <row r="130" spans="1:18" x14ac:dyDescent="0.3">
      <c r="A130" s="35"/>
      <c r="B130"/>
      <c r="C130"/>
      <c r="D130"/>
      <c r="E130"/>
      <c r="F130"/>
      <c r="G130"/>
      <c r="H130"/>
      <c r="I130"/>
      <c r="J130"/>
      <c r="K130"/>
      <c r="L130"/>
      <c r="M130"/>
      <c r="N130"/>
      <c r="O130"/>
      <c r="P130"/>
      <c r="Q130"/>
      <c r="R130"/>
    </row>
  </sheetData>
  <mergeCells count="8">
    <mergeCell ref="C37:M37"/>
    <mergeCell ref="B19:E19"/>
    <mergeCell ref="F19:I19"/>
    <mergeCell ref="J19:M19"/>
    <mergeCell ref="C35:M35"/>
    <mergeCell ref="C36:M36"/>
    <mergeCell ref="J20:L20"/>
    <mergeCell ref="J33:L33"/>
  </mergeCells>
  <pageMargins left="0.7" right="0.7" top="0.75" bottom="0.75" header="0.3" footer="0.3"/>
  <pageSetup orientation="portrait" r:id="rId1"/>
  <headerFooter differentFirst="1">
    <firstFooter>&amp;L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15FAE-F134-4BF4-AADF-B884182A599D}">
  <sheetPr codeName="Sheet1"/>
  <dimension ref="A1:AP80"/>
  <sheetViews>
    <sheetView workbookViewId="0">
      <selection activeCell="H78" sqref="H78"/>
    </sheetView>
  </sheetViews>
  <sheetFormatPr defaultColWidth="9.109375" defaultRowHeight="14.4" x14ac:dyDescent="0.3"/>
  <cols>
    <col min="1" max="1" width="6.109375" style="38" customWidth="1"/>
    <col min="2" max="3" width="8.44140625" style="38" customWidth="1"/>
    <col min="4" max="4" width="10.33203125" style="38" customWidth="1"/>
    <col min="5" max="5" width="10.109375" style="38" customWidth="1"/>
    <col min="6" max="7" width="9" style="38" bestFit="1" customWidth="1"/>
    <col min="8" max="8" width="7.5546875" style="38" customWidth="1"/>
    <col min="9" max="9" width="7.44140625" style="38" customWidth="1"/>
    <col min="10" max="10" width="10.33203125" style="38" customWidth="1"/>
    <col min="11" max="11" width="10.109375" style="38" customWidth="1"/>
    <col min="12" max="12" width="8.44140625" style="38" customWidth="1"/>
    <col min="13" max="13" width="7" style="38" customWidth="1"/>
    <col min="14" max="14" width="7.5546875" style="38" customWidth="1"/>
    <col min="15" max="15" width="7.44140625" style="38" customWidth="1"/>
    <col min="16" max="16" width="10.33203125" style="38" customWidth="1"/>
    <col min="17" max="17" width="10.109375" style="38" customWidth="1"/>
    <col min="18" max="18" width="2.6640625" style="38" customWidth="1"/>
    <col min="19" max="19" width="9.33203125" style="38" customWidth="1"/>
    <col min="20" max="21" width="9" style="38" bestFit="1" customWidth="1"/>
    <col min="22" max="22" width="2.6640625" style="38" customWidth="1"/>
    <col min="23" max="24" width="12" style="38" customWidth="1"/>
    <col min="25" max="25" width="2.6640625" style="38" customWidth="1"/>
    <col min="26" max="27" width="8.44140625" style="38" customWidth="1"/>
    <col min="28" max="28" width="7" style="38" customWidth="1"/>
    <col min="29" max="31" width="6.109375" style="38" customWidth="1"/>
    <col min="32" max="32" width="7.5546875" style="38" customWidth="1"/>
    <col min="33" max="33" width="2.6640625" style="38" customWidth="1"/>
    <col min="34" max="34" width="9.5546875" style="38" customWidth="1"/>
    <col min="35" max="36" width="9" style="38" bestFit="1" customWidth="1"/>
    <col min="37" max="37" width="2.6640625" style="38" customWidth="1"/>
    <col min="38" max="39" width="12" style="38" customWidth="1"/>
    <col min="40" max="40" width="2.6640625" style="38" customWidth="1"/>
    <col min="41" max="16384" width="9.109375" style="38"/>
  </cols>
  <sheetData>
    <row r="1" spans="1:42" x14ac:dyDescent="0.3">
      <c r="A1" s="37" t="s">
        <v>38</v>
      </c>
    </row>
    <row r="2" spans="1:42" x14ac:dyDescent="0.3">
      <c r="A2" s="37"/>
    </row>
    <row r="3" spans="1:42" x14ac:dyDescent="0.3">
      <c r="A3" s="37" t="s">
        <v>69</v>
      </c>
      <c r="AH3" s="38" t="s">
        <v>65</v>
      </c>
    </row>
    <row r="4" spans="1:42" x14ac:dyDescent="0.3">
      <c r="A4" s="1" t="s">
        <v>66</v>
      </c>
    </row>
    <row r="5" spans="1:42" x14ac:dyDescent="0.3">
      <c r="A5" s="37" t="s">
        <v>67</v>
      </c>
    </row>
    <row r="6" spans="1:42" x14ac:dyDescent="0.3">
      <c r="A6" s="37" t="s">
        <v>68</v>
      </c>
    </row>
    <row r="7" spans="1:42" x14ac:dyDescent="0.3">
      <c r="A7" s="37" t="s">
        <v>72</v>
      </c>
    </row>
    <row r="8" spans="1:42" x14ac:dyDescent="0.3">
      <c r="A8" s="37" t="s">
        <v>76</v>
      </c>
    </row>
    <row r="11" spans="1:42" x14ac:dyDescent="0.3">
      <c r="B11" s="95" t="s">
        <v>25</v>
      </c>
      <c r="C11" s="96"/>
      <c r="D11" s="96"/>
      <c r="E11" s="97"/>
      <c r="H11" s="98" t="s">
        <v>26</v>
      </c>
      <c r="I11" s="98"/>
      <c r="J11" s="98"/>
      <c r="K11" s="98"/>
      <c r="N11" s="98" t="s">
        <v>27</v>
      </c>
      <c r="O11" s="98"/>
      <c r="P11" s="98"/>
      <c r="Q11" s="98"/>
      <c r="V11" s="37"/>
      <c r="AK11" s="37"/>
      <c r="AO11" s="99"/>
      <c r="AP11" s="99"/>
    </row>
    <row r="12" spans="1:42" x14ac:dyDescent="0.3">
      <c r="B12" s="44"/>
      <c r="C12" s="45"/>
      <c r="D12" s="46" t="s">
        <v>13</v>
      </c>
      <c r="E12" s="47">
        <v>750</v>
      </c>
      <c r="H12" s="44"/>
      <c r="I12" s="45"/>
      <c r="J12" s="52" t="s">
        <v>13</v>
      </c>
      <c r="K12" s="45">
        <v>225</v>
      </c>
      <c r="N12" s="44"/>
      <c r="O12" s="45"/>
      <c r="P12" s="46" t="s">
        <v>13</v>
      </c>
      <c r="Q12" s="47">
        <v>1000</v>
      </c>
      <c r="V12" s="37"/>
      <c r="AK12" s="37"/>
      <c r="AO12" s="37"/>
      <c r="AP12" s="43"/>
    </row>
    <row r="13" spans="1:42" x14ac:dyDescent="0.3">
      <c r="B13" s="56" t="s">
        <v>0</v>
      </c>
      <c r="C13" s="47">
        <v>100</v>
      </c>
      <c r="D13" s="46" t="s">
        <v>12</v>
      </c>
      <c r="E13" s="47">
        <v>975</v>
      </c>
      <c r="H13" s="56" t="s">
        <v>0</v>
      </c>
      <c r="I13" s="47">
        <v>50</v>
      </c>
      <c r="J13" s="58" t="s">
        <v>12</v>
      </c>
      <c r="K13" s="47">
        <v>320</v>
      </c>
      <c r="M13" s="51"/>
      <c r="N13" s="56" t="s">
        <v>0</v>
      </c>
      <c r="O13" s="47">
        <v>100</v>
      </c>
      <c r="P13" s="46" t="s">
        <v>12</v>
      </c>
      <c r="Q13" s="47">
        <v>1140</v>
      </c>
      <c r="V13" s="40"/>
      <c r="Y13" s="51"/>
      <c r="AB13" s="51"/>
      <c r="AK13" s="40"/>
      <c r="AO13" s="54"/>
      <c r="AP13" s="55"/>
    </row>
    <row r="14" spans="1:42" x14ac:dyDescent="0.3">
      <c r="B14" s="56" t="s">
        <v>1</v>
      </c>
      <c r="C14" s="47">
        <v>75</v>
      </c>
      <c r="D14" s="46" t="s">
        <v>14</v>
      </c>
      <c r="E14" s="47">
        <v>1000</v>
      </c>
      <c r="H14" s="60" t="s">
        <v>1</v>
      </c>
      <c r="I14" s="61">
        <v>-60</v>
      </c>
      <c r="J14" s="62" t="s">
        <v>14</v>
      </c>
      <c r="K14" s="61">
        <v>260</v>
      </c>
      <c r="M14" s="51"/>
      <c r="N14" s="56" t="s">
        <v>1</v>
      </c>
      <c r="O14" s="47">
        <v>-40</v>
      </c>
      <c r="P14" s="46" t="s">
        <v>14</v>
      </c>
      <c r="Q14" s="47">
        <v>1250</v>
      </c>
      <c r="V14" s="40"/>
      <c r="Y14" s="51"/>
      <c r="AB14" s="51"/>
      <c r="AK14" s="40"/>
      <c r="AO14" s="37"/>
      <c r="AP14" s="59"/>
    </row>
    <row r="15" spans="1:42" x14ac:dyDescent="0.3">
      <c r="B15" s="56" t="s">
        <v>2</v>
      </c>
      <c r="C15" s="47">
        <v>100</v>
      </c>
      <c r="D15" s="46" t="s">
        <v>15</v>
      </c>
      <c r="E15" s="47">
        <v>1000</v>
      </c>
      <c r="J15" s="51"/>
      <c r="M15" s="51"/>
      <c r="N15" s="56" t="s">
        <v>2</v>
      </c>
      <c r="O15" s="47">
        <v>225</v>
      </c>
      <c r="P15" s="46" t="s">
        <v>15</v>
      </c>
      <c r="Q15" s="47">
        <v>1480</v>
      </c>
      <c r="R15" s="51"/>
      <c r="V15" s="40"/>
      <c r="Y15" s="51"/>
      <c r="AB15" s="51"/>
      <c r="AK15" s="40"/>
      <c r="AO15" s="37"/>
      <c r="AP15" s="43"/>
    </row>
    <row r="16" spans="1:42" x14ac:dyDescent="0.3">
      <c r="B16" s="60" t="s">
        <v>3</v>
      </c>
      <c r="C16" s="61">
        <v>50</v>
      </c>
      <c r="D16" s="67" t="s">
        <v>16</v>
      </c>
      <c r="E16" s="61">
        <v>1225</v>
      </c>
      <c r="I16" s="92" t="s">
        <v>32</v>
      </c>
      <c r="J16" s="93"/>
      <c r="K16" s="94"/>
      <c r="M16" s="51"/>
      <c r="N16" s="56" t="s">
        <v>3</v>
      </c>
      <c r="O16" s="47">
        <v>80</v>
      </c>
      <c r="P16" s="46" t="s">
        <v>16</v>
      </c>
      <c r="Q16" s="47">
        <v>1370</v>
      </c>
      <c r="R16" s="51"/>
      <c r="V16" s="37"/>
      <c r="Y16" s="51"/>
      <c r="AB16" s="51"/>
      <c r="AK16" s="37"/>
      <c r="AO16" s="37"/>
      <c r="AP16" s="66"/>
    </row>
    <row r="17" spans="2:39" x14ac:dyDescent="0.3">
      <c r="I17" s="41" t="s">
        <v>28</v>
      </c>
      <c r="J17" s="41" t="s">
        <v>29</v>
      </c>
      <c r="K17" s="42" t="s">
        <v>30</v>
      </c>
      <c r="M17" s="51"/>
      <c r="N17" s="56" t="s">
        <v>4</v>
      </c>
      <c r="O17" s="47">
        <v>-50</v>
      </c>
      <c r="P17" s="46" t="s">
        <v>17</v>
      </c>
      <c r="Q17" s="47">
        <v>1290</v>
      </c>
      <c r="R17" s="51"/>
      <c r="V17" s="37"/>
      <c r="Y17" s="51"/>
      <c r="AB17" s="51"/>
    </row>
    <row r="18" spans="2:39" x14ac:dyDescent="0.3">
      <c r="C18" s="92" t="s">
        <v>32</v>
      </c>
      <c r="D18" s="93"/>
      <c r="E18" s="94"/>
      <c r="H18" s="37"/>
      <c r="I18" s="42">
        <v>0</v>
      </c>
      <c r="J18" s="42">
        <f>1-I18</f>
        <v>1</v>
      </c>
      <c r="K18" s="48">
        <f>K12*(1+$K$24)^J18</f>
        <v>265.66883120562557</v>
      </c>
      <c r="N18" s="56" t="s">
        <v>5</v>
      </c>
      <c r="O18" s="47">
        <v>100</v>
      </c>
      <c r="P18" s="46" t="s">
        <v>18</v>
      </c>
      <c r="Q18" s="47">
        <v>1400</v>
      </c>
      <c r="V18" s="37"/>
    </row>
    <row r="19" spans="2:39" x14ac:dyDescent="0.3">
      <c r="C19" s="41" t="s">
        <v>28</v>
      </c>
      <c r="D19" s="41" t="s">
        <v>29</v>
      </c>
      <c r="E19" s="41" t="s">
        <v>30</v>
      </c>
      <c r="I19" s="49">
        <f>1/COUNTA(H13:H14)</f>
        <v>0.5</v>
      </c>
      <c r="J19" s="49">
        <f>1-I19</f>
        <v>0.5</v>
      </c>
      <c r="K19" s="57">
        <f>I13*(1+$K$24)^J19</f>
        <v>54.33116879181533</v>
      </c>
      <c r="N19" s="56" t="s">
        <v>6</v>
      </c>
      <c r="O19" s="47">
        <v>-30</v>
      </c>
      <c r="P19" s="46" t="s">
        <v>19</v>
      </c>
      <c r="Q19" s="47">
        <v>1390</v>
      </c>
      <c r="V19" s="37"/>
    </row>
    <row r="20" spans="2:39" x14ac:dyDescent="0.3">
      <c r="C20" s="42">
        <v>0</v>
      </c>
      <c r="D20" s="42">
        <f>1-C20</f>
        <v>1</v>
      </c>
      <c r="E20" s="48">
        <f>E12*(1+$E$28)^D20</f>
        <v>877.39364695568065</v>
      </c>
      <c r="I20" s="63">
        <f>I$19+I19</f>
        <v>1</v>
      </c>
      <c r="J20" s="63">
        <f>1-I20</f>
        <v>0</v>
      </c>
      <c r="K20" s="64">
        <f>I14*(1+$K$24)^J20</f>
        <v>-60</v>
      </c>
      <c r="N20" s="56" t="s">
        <v>7</v>
      </c>
      <c r="O20" s="47">
        <v>0</v>
      </c>
      <c r="P20" s="46" t="s">
        <v>20</v>
      </c>
      <c r="Q20" s="47">
        <v>1500</v>
      </c>
      <c r="V20" s="37"/>
      <c r="W20" s="37"/>
      <c r="X20" s="37"/>
    </row>
    <row r="21" spans="2:39" x14ac:dyDescent="0.3">
      <c r="C21" s="49">
        <f>1/COUNTA(B13:B16)</f>
        <v>0.25</v>
      </c>
      <c r="D21" s="49">
        <f>1-C21</f>
        <v>0.75</v>
      </c>
      <c r="E21" s="57">
        <f>C13*(1+$E$28)^D21</f>
        <v>112.48637374573751</v>
      </c>
      <c r="N21" s="56" t="s">
        <v>8</v>
      </c>
      <c r="O21" s="47">
        <v>100</v>
      </c>
      <c r="P21" s="46" t="s">
        <v>21</v>
      </c>
      <c r="Q21" s="47">
        <v>1625</v>
      </c>
      <c r="V21" s="37"/>
      <c r="W21" s="37"/>
      <c r="X21" s="72"/>
      <c r="AK21" s="37"/>
    </row>
    <row r="22" spans="2:39" x14ac:dyDescent="0.3">
      <c r="C22" s="49">
        <f>C$21+C21</f>
        <v>0.5</v>
      </c>
      <c r="D22" s="49">
        <f>1-C22</f>
        <v>0.5</v>
      </c>
      <c r="E22" s="57">
        <f>C14*(1+$E$28)^D22</f>
        <v>81.119987377757923</v>
      </c>
      <c r="J22" s="76" t="s">
        <v>73</v>
      </c>
      <c r="K22" s="37">
        <f>K14</f>
        <v>260</v>
      </c>
      <c r="N22" s="56" t="s">
        <v>9</v>
      </c>
      <c r="O22" s="47">
        <v>250</v>
      </c>
      <c r="P22" s="46" t="s">
        <v>22</v>
      </c>
      <c r="Q22" s="47">
        <v>1750</v>
      </c>
      <c r="V22" s="37"/>
      <c r="AK22" s="37"/>
    </row>
    <row r="23" spans="2:39" x14ac:dyDescent="0.3">
      <c r="C23" s="49">
        <f>C$21+C22</f>
        <v>0.75</v>
      </c>
      <c r="D23" s="49">
        <f>1-C23</f>
        <v>0.25</v>
      </c>
      <c r="E23" s="57">
        <f>C15*(1+$E$28)^D23</f>
        <v>103.99999190881888</v>
      </c>
      <c r="J23" s="76" t="s">
        <v>74</v>
      </c>
      <c r="K23" s="70">
        <f>SUM(K18:K20)</f>
        <v>259.99999999744091</v>
      </c>
      <c r="N23" s="56" t="s">
        <v>10</v>
      </c>
      <c r="O23" s="47">
        <v>300</v>
      </c>
      <c r="P23" s="46" t="s">
        <v>23</v>
      </c>
      <c r="Q23" s="47">
        <v>1875</v>
      </c>
      <c r="U23" s="73"/>
    </row>
    <row r="24" spans="2:39" x14ac:dyDescent="0.3">
      <c r="C24" s="63">
        <f>C$21+C23</f>
        <v>1</v>
      </c>
      <c r="D24" s="63">
        <f>1-C24</f>
        <v>0</v>
      </c>
      <c r="E24" s="64">
        <f>C16*(1+$E$28)^D24</f>
        <v>50</v>
      </c>
      <c r="J24" s="76" t="s">
        <v>70</v>
      </c>
      <c r="K24" s="69">
        <v>0.18075036091389143</v>
      </c>
      <c r="L24" s="37" t="s">
        <v>75</v>
      </c>
      <c r="N24" s="60" t="s">
        <v>11</v>
      </c>
      <c r="O24" s="61">
        <v>0</v>
      </c>
      <c r="P24" s="67" t="s">
        <v>24</v>
      </c>
      <c r="Q24" s="61">
        <v>2000</v>
      </c>
      <c r="U24" s="73"/>
    </row>
    <row r="25" spans="2:39" x14ac:dyDescent="0.3">
      <c r="N25" s="60"/>
      <c r="O25" s="61"/>
      <c r="P25" s="67" t="s">
        <v>42</v>
      </c>
      <c r="Q25" s="61">
        <v>2045</v>
      </c>
    </row>
    <row r="26" spans="2:39" x14ac:dyDescent="0.3">
      <c r="B26" s="37"/>
      <c r="C26" s="37"/>
      <c r="D26" s="76" t="s">
        <v>73</v>
      </c>
      <c r="E26" s="37">
        <f>E16</f>
        <v>1225</v>
      </c>
      <c r="J26" s="92" t="s">
        <v>37</v>
      </c>
      <c r="K26" s="94"/>
    </row>
    <row r="27" spans="2:39" x14ac:dyDescent="0.3">
      <c r="B27" s="37"/>
      <c r="D27" s="76" t="s">
        <v>74</v>
      </c>
      <c r="E27" s="37">
        <f>SUM(E20:E24)</f>
        <v>1224.9999999879949</v>
      </c>
      <c r="J27" s="41" t="s">
        <v>29</v>
      </c>
      <c r="K27" s="39" t="s">
        <v>33</v>
      </c>
      <c r="O27" s="92" t="s">
        <v>32</v>
      </c>
      <c r="P27" s="93"/>
      <c r="Q27" s="94"/>
      <c r="AI27" s="37"/>
      <c r="AJ27" s="37" t="s">
        <v>31</v>
      </c>
      <c r="AK27" s="37"/>
    </row>
    <row r="28" spans="2:39" x14ac:dyDescent="0.3">
      <c r="B28" s="37"/>
      <c r="D28" s="76" t="s">
        <v>70</v>
      </c>
      <c r="E28" s="69">
        <v>0.16985819594090759</v>
      </c>
      <c r="F28" s="37" t="s">
        <v>75</v>
      </c>
      <c r="J28" s="42">
        <v>0</v>
      </c>
      <c r="K28" s="53">
        <v>0</v>
      </c>
      <c r="O28" s="41" t="s">
        <v>28</v>
      </c>
      <c r="P28" s="41" t="s">
        <v>29</v>
      </c>
      <c r="Q28" s="42" t="s">
        <v>30</v>
      </c>
      <c r="AI28" s="37"/>
      <c r="AK28" s="37"/>
    </row>
    <row r="29" spans="2:39" x14ac:dyDescent="0.3">
      <c r="B29" s="37"/>
      <c r="J29" s="49">
        <f>J18-J19</f>
        <v>0.5</v>
      </c>
      <c r="K29" s="50">
        <f>(K13-I13)/K12</f>
        <v>1.2</v>
      </c>
      <c r="O29" s="42">
        <v>0</v>
      </c>
      <c r="P29" s="42">
        <f>1-O29</f>
        <v>1</v>
      </c>
      <c r="Q29" s="48">
        <f>Q12*(1+$Q$46)^P29</f>
        <v>1007.027373606856</v>
      </c>
      <c r="AI29" s="37"/>
      <c r="AK29" s="37"/>
    </row>
    <row r="30" spans="2:39" x14ac:dyDescent="0.3">
      <c r="D30" s="92" t="s">
        <v>37</v>
      </c>
      <c r="E30" s="94"/>
      <c r="J30" s="63">
        <f>J19-J20</f>
        <v>0.5</v>
      </c>
      <c r="K30" s="65">
        <f>(K14-I14)/K13</f>
        <v>1</v>
      </c>
      <c r="O30" s="74">
        <f>1/COUNTA(N13:N24)/2</f>
        <v>4.1666666666666664E-2</v>
      </c>
      <c r="P30" s="74">
        <f t="shared" ref="P30:P41" si="0">1-O30</f>
        <v>0.95833333333333337</v>
      </c>
      <c r="Q30" s="57">
        <f t="shared" ref="Q30:Q41" si="1">O13*(1+$Q$46)^P30</f>
        <v>100.67335828055835</v>
      </c>
      <c r="AH30" s="37" t="s">
        <v>34</v>
      </c>
      <c r="AI30" s="69"/>
      <c r="AK30" s="37"/>
      <c r="AL30" s="37"/>
      <c r="AM30" s="37"/>
    </row>
    <row r="31" spans="2:39" x14ac:dyDescent="0.3">
      <c r="D31" s="41" t="s">
        <v>29</v>
      </c>
      <c r="E31" s="39" t="s">
        <v>33</v>
      </c>
      <c r="J31" s="37"/>
      <c r="K31" s="37"/>
      <c r="O31" s="74">
        <f t="shared" ref="O31:O41" si="2">2*O$30+O30</f>
        <v>0.125</v>
      </c>
      <c r="P31" s="74">
        <f t="shared" si="0"/>
        <v>0.875</v>
      </c>
      <c r="Q31" s="57">
        <f t="shared" si="1"/>
        <v>-40.24585033240696</v>
      </c>
      <c r="AM31" s="72"/>
    </row>
    <row r="32" spans="2:39" x14ac:dyDescent="0.3">
      <c r="D32" s="49">
        <v>0</v>
      </c>
      <c r="E32" s="50">
        <v>0</v>
      </c>
      <c r="J32" s="37"/>
      <c r="K32" s="68"/>
      <c r="O32" s="74">
        <f t="shared" si="2"/>
        <v>0.20833333333333331</v>
      </c>
      <c r="P32" s="74">
        <f t="shared" si="0"/>
        <v>0.79166666666666674</v>
      </c>
      <c r="Q32" s="57">
        <f t="shared" si="1"/>
        <v>226.250837202963</v>
      </c>
      <c r="AI32" s="38" t="s">
        <v>39</v>
      </c>
    </row>
    <row r="33" spans="4:36" x14ac:dyDescent="0.3">
      <c r="D33" s="49">
        <f>D20-D21</f>
        <v>0.25</v>
      </c>
      <c r="E33" s="50">
        <f>(E13-C13)/E12</f>
        <v>1.1666666666666667</v>
      </c>
      <c r="J33" s="37" t="s">
        <v>35</v>
      </c>
      <c r="K33" s="69">
        <f>PRODUCT(K29:K30)-1</f>
        <v>0.19999999999999996</v>
      </c>
      <c r="O33" s="74">
        <f t="shared" si="2"/>
        <v>0.29166666666666663</v>
      </c>
      <c r="P33" s="74">
        <f t="shared" si="0"/>
        <v>0.70833333333333337</v>
      </c>
      <c r="Q33" s="57">
        <f t="shared" si="1"/>
        <v>80.397810963840413</v>
      </c>
      <c r="AJ33" s="73">
        <f>Q46/12</f>
        <v>5.8561446723799204E-4</v>
      </c>
    </row>
    <row r="34" spans="4:36" x14ac:dyDescent="0.3">
      <c r="D34" s="49">
        <f>D21-D22</f>
        <v>0.25</v>
      </c>
      <c r="E34" s="50">
        <f>(E14-C14)/E13</f>
        <v>0.94871794871794868</v>
      </c>
      <c r="O34" s="74">
        <f t="shared" si="2"/>
        <v>0.37499999999999994</v>
      </c>
      <c r="P34" s="74">
        <f t="shared" si="0"/>
        <v>0.625</v>
      </c>
      <c r="Q34" s="57">
        <f t="shared" si="1"/>
        <v>-50.219316994078476</v>
      </c>
      <c r="AJ34" s="73"/>
    </row>
    <row r="35" spans="4:36" x14ac:dyDescent="0.3">
      <c r="D35" s="49">
        <f>D22-D23</f>
        <v>0.25</v>
      </c>
      <c r="E35" s="50">
        <f>(E15-C15)/E14</f>
        <v>0.9</v>
      </c>
      <c r="O35" s="74">
        <f t="shared" si="2"/>
        <v>0.45833333333333326</v>
      </c>
      <c r="P35" s="74">
        <f t="shared" si="0"/>
        <v>0.54166666666666674</v>
      </c>
      <c r="Q35" s="57">
        <f t="shared" si="1"/>
        <v>100.38003847586432</v>
      </c>
      <c r="AJ35" s="73"/>
    </row>
    <row r="36" spans="4:36" x14ac:dyDescent="0.3">
      <c r="D36" s="63">
        <f>D23-D24</f>
        <v>0.25</v>
      </c>
      <c r="E36" s="65">
        <f>(E16-C16)/E15</f>
        <v>1.175</v>
      </c>
      <c r="J36" s="37"/>
      <c r="K36" s="71"/>
      <c r="O36" s="74">
        <f t="shared" si="2"/>
        <v>0.54166666666666663</v>
      </c>
      <c r="P36" s="74">
        <f t="shared" si="0"/>
        <v>0.45833333333333337</v>
      </c>
      <c r="Q36" s="57">
        <f t="shared" si="1"/>
        <v>-30.096443144390367</v>
      </c>
      <c r="AJ36" s="73"/>
    </row>
    <row r="37" spans="4:36" x14ac:dyDescent="0.3">
      <c r="O37" s="74">
        <f t="shared" si="2"/>
        <v>0.625</v>
      </c>
      <c r="P37" s="74">
        <f t="shared" si="0"/>
        <v>0.375</v>
      </c>
      <c r="Q37" s="57">
        <f t="shared" si="1"/>
        <v>0</v>
      </c>
      <c r="AJ37" s="73"/>
    </row>
    <row r="38" spans="4:36" x14ac:dyDescent="0.3">
      <c r="D38" s="76" t="s">
        <v>71</v>
      </c>
      <c r="E38" s="69">
        <f>PRODUCT(E33:E36)-1</f>
        <v>0.17048076923076949</v>
      </c>
      <c r="O38" s="74">
        <f t="shared" si="2"/>
        <v>0.70833333333333337</v>
      </c>
      <c r="P38" s="74">
        <f t="shared" si="0"/>
        <v>0.29166666666666663</v>
      </c>
      <c r="Q38" s="57">
        <f t="shared" si="1"/>
        <v>100.20445696560319</v>
      </c>
      <c r="AJ38" s="73"/>
    </row>
    <row r="39" spans="4:36" x14ac:dyDescent="0.3">
      <c r="E39" s="71"/>
      <c r="O39" s="74">
        <f t="shared" si="2"/>
        <v>0.79166666666666674</v>
      </c>
      <c r="P39" s="74">
        <f t="shared" si="0"/>
        <v>0.20833333333333326</v>
      </c>
      <c r="Q39" s="57">
        <f t="shared" si="1"/>
        <v>250.36499517820926</v>
      </c>
      <c r="AJ39" s="73"/>
    </row>
    <row r="40" spans="4:36" x14ac:dyDescent="0.3">
      <c r="O40" s="74">
        <f t="shared" si="2"/>
        <v>0.87500000000000011</v>
      </c>
      <c r="P40" s="74">
        <f t="shared" si="0"/>
        <v>0.12499999999999989</v>
      </c>
      <c r="Q40" s="57">
        <f t="shared" si="1"/>
        <v>300.26271984497419</v>
      </c>
      <c r="AJ40" s="73"/>
    </row>
    <row r="41" spans="4:36" x14ac:dyDescent="0.3">
      <c r="O41" s="74">
        <f t="shared" si="2"/>
        <v>0.95833333333333348</v>
      </c>
      <c r="P41" s="74">
        <f t="shared" si="0"/>
        <v>4.1666666666666519E-2</v>
      </c>
      <c r="Q41" s="57">
        <f t="shared" si="1"/>
        <v>0</v>
      </c>
      <c r="AJ41" s="73"/>
    </row>
    <row r="42" spans="4:36" x14ac:dyDescent="0.3">
      <c r="O42" s="75">
        <v>1</v>
      </c>
      <c r="P42" s="75">
        <v>0</v>
      </c>
      <c r="Q42" s="77">
        <v>0</v>
      </c>
      <c r="AJ42" s="73"/>
    </row>
    <row r="43" spans="4:36" x14ac:dyDescent="0.3">
      <c r="AJ43" s="73"/>
    </row>
    <row r="44" spans="4:36" x14ac:dyDescent="0.3">
      <c r="P44" s="76" t="s">
        <v>73</v>
      </c>
      <c r="Q44" s="37">
        <f>Q25</f>
        <v>2045</v>
      </c>
      <c r="AJ44" s="73"/>
    </row>
    <row r="45" spans="4:36" x14ac:dyDescent="0.3">
      <c r="P45" s="76" t="s">
        <v>74</v>
      </c>
      <c r="Q45" s="70">
        <f>SUM(Q29:Q42)</f>
        <v>2044.9999800479927</v>
      </c>
      <c r="AJ45" s="73"/>
    </row>
    <row r="46" spans="4:36" x14ac:dyDescent="0.3">
      <c r="P46" s="76" t="s">
        <v>70</v>
      </c>
      <c r="Q46" s="69">
        <v>7.027373606855904E-3</v>
      </c>
      <c r="R46" s="37" t="s">
        <v>75</v>
      </c>
      <c r="AJ46" s="73">
        <f>(1+Q46)^(1/12)-1</f>
        <v>5.8373669887301638E-4</v>
      </c>
    </row>
    <row r="48" spans="4:36" x14ac:dyDescent="0.3">
      <c r="P48" s="92" t="s">
        <v>37</v>
      </c>
      <c r="Q48" s="94"/>
    </row>
    <row r="49" spans="16:17" x14ac:dyDescent="0.3">
      <c r="P49" s="41" t="s">
        <v>29</v>
      </c>
      <c r="Q49" s="39" t="s">
        <v>33</v>
      </c>
    </row>
    <row r="50" spans="16:17" x14ac:dyDescent="0.3">
      <c r="P50" s="42">
        <v>0</v>
      </c>
      <c r="Q50" s="53">
        <v>0</v>
      </c>
    </row>
    <row r="51" spans="16:17" x14ac:dyDescent="0.3">
      <c r="P51" s="74">
        <f t="shared" ref="P51:P63" si="3">P29-P30</f>
        <v>4.166666666666663E-2</v>
      </c>
      <c r="Q51" s="50">
        <f t="shared" ref="Q51:Q63" si="4">(Q13-O13)/Q12</f>
        <v>1.04</v>
      </c>
    </row>
    <row r="52" spans="16:17" x14ac:dyDescent="0.3">
      <c r="P52" s="74">
        <f t="shared" si="3"/>
        <v>8.333333333333337E-2</v>
      </c>
      <c r="Q52" s="50">
        <f t="shared" si="4"/>
        <v>1.131578947368421</v>
      </c>
    </row>
    <row r="53" spans="16:17" x14ac:dyDescent="0.3">
      <c r="P53" s="74">
        <f t="shared" si="3"/>
        <v>8.3333333333333259E-2</v>
      </c>
      <c r="Q53" s="50">
        <f t="shared" si="4"/>
        <v>1.004</v>
      </c>
    </row>
    <row r="54" spans="16:17" x14ac:dyDescent="0.3">
      <c r="P54" s="74">
        <f t="shared" si="3"/>
        <v>8.333333333333337E-2</v>
      </c>
      <c r="Q54" s="50">
        <f t="shared" si="4"/>
        <v>0.8716216216216216</v>
      </c>
    </row>
    <row r="55" spans="16:17" x14ac:dyDescent="0.3">
      <c r="P55" s="74">
        <f t="shared" si="3"/>
        <v>8.333333333333337E-2</v>
      </c>
      <c r="Q55" s="50">
        <f t="shared" si="4"/>
        <v>0.97810218978102192</v>
      </c>
    </row>
    <row r="56" spans="16:17" x14ac:dyDescent="0.3">
      <c r="P56" s="74">
        <f t="shared" si="3"/>
        <v>8.3333333333333259E-2</v>
      </c>
      <c r="Q56" s="50">
        <f t="shared" si="4"/>
        <v>1.0077519379844961</v>
      </c>
    </row>
    <row r="57" spans="16:17" x14ac:dyDescent="0.3">
      <c r="P57" s="74">
        <f t="shared" si="3"/>
        <v>8.333333333333337E-2</v>
      </c>
      <c r="Q57" s="50">
        <f t="shared" si="4"/>
        <v>1.0142857142857142</v>
      </c>
    </row>
    <row r="58" spans="16:17" x14ac:dyDescent="0.3">
      <c r="P58" s="74">
        <f t="shared" si="3"/>
        <v>8.333333333333337E-2</v>
      </c>
      <c r="Q58" s="50">
        <f t="shared" si="4"/>
        <v>1.079136690647482</v>
      </c>
    </row>
    <row r="59" spans="16:17" x14ac:dyDescent="0.3">
      <c r="P59" s="74">
        <f t="shared" si="3"/>
        <v>8.333333333333337E-2</v>
      </c>
      <c r="Q59" s="50">
        <f t="shared" si="4"/>
        <v>1.0166666666666666</v>
      </c>
    </row>
    <row r="60" spans="16:17" x14ac:dyDescent="0.3">
      <c r="P60" s="74">
        <f t="shared" si="3"/>
        <v>8.333333333333337E-2</v>
      </c>
      <c r="Q60" s="50">
        <f t="shared" si="4"/>
        <v>0.92307692307692313</v>
      </c>
    </row>
    <row r="61" spans="16:17" x14ac:dyDescent="0.3">
      <c r="P61" s="74">
        <f t="shared" si="3"/>
        <v>8.333333333333337E-2</v>
      </c>
      <c r="Q61" s="50">
        <f t="shared" si="4"/>
        <v>0.9</v>
      </c>
    </row>
    <row r="62" spans="16:17" x14ac:dyDescent="0.3">
      <c r="P62" s="74">
        <f t="shared" si="3"/>
        <v>8.333333333333337E-2</v>
      </c>
      <c r="Q62" s="50">
        <f t="shared" si="4"/>
        <v>1.0666666666666667</v>
      </c>
    </row>
    <row r="63" spans="16:17" x14ac:dyDescent="0.3">
      <c r="P63" s="75">
        <f t="shared" si="3"/>
        <v>4.1666666666666519E-2</v>
      </c>
      <c r="Q63" s="65">
        <f t="shared" si="4"/>
        <v>1.0225</v>
      </c>
    </row>
    <row r="64" spans="16:17" x14ac:dyDescent="0.3">
      <c r="P64" s="37"/>
      <c r="Q64" s="68"/>
    </row>
    <row r="65" spans="1:17" x14ac:dyDescent="0.3">
      <c r="P65" s="37" t="s">
        <v>35</v>
      </c>
      <c r="Q65" s="69">
        <f>PRODUCT(Q51:Q63)-1</f>
        <v>2.3541779851284472E-2</v>
      </c>
    </row>
    <row r="66" spans="1:17" x14ac:dyDescent="0.3">
      <c r="P66" s="37"/>
      <c r="Q66" s="71"/>
    </row>
    <row r="68" spans="1:17" x14ac:dyDescent="0.3">
      <c r="A68" s="37" t="s">
        <v>77</v>
      </c>
    </row>
    <row r="69" spans="1:17" x14ac:dyDescent="0.3">
      <c r="A69" s="1" t="s">
        <v>78</v>
      </c>
    </row>
    <row r="70" spans="1:17" x14ac:dyDescent="0.3">
      <c r="A70" s="84" t="s">
        <v>85</v>
      </c>
      <c r="B70" s="85"/>
      <c r="C70" s="85"/>
      <c r="D70" s="85"/>
      <c r="E70" s="85"/>
      <c r="F70" s="85"/>
      <c r="G70" s="85"/>
      <c r="H70" s="85"/>
      <c r="I70" s="85"/>
      <c r="J70" s="85"/>
      <c r="K70" s="85"/>
      <c r="L70" s="85"/>
      <c r="M70" s="85"/>
      <c r="N70" s="85"/>
    </row>
    <row r="71" spans="1:17" x14ac:dyDescent="0.3">
      <c r="A71" s="37" t="s">
        <v>81</v>
      </c>
    </row>
    <row r="72" spans="1:17" x14ac:dyDescent="0.3">
      <c r="A72" s="37" t="s">
        <v>79</v>
      </c>
    </row>
    <row r="73" spans="1:17" x14ac:dyDescent="0.3">
      <c r="A73" s="37" t="s">
        <v>80</v>
      </c>
    </row>
    <row r="74" spans="1:17" x14ac:dyDescent="0.3">
      <c r="A74" s="37"/>
    </row>
    <row r="75" spans="1:17" x14ac:dyDescent="0.3">
      <c r="A75" s="37"/>
    </row>
    <row r="76" spans="1:17" x14ac:dyDescent="0.3">
      <c r="B76" s="92" t="s">
        <v>25</v>
      </c>
      <c r="C76" s="93"/>
      <c r="D76" s="94"/>
      <c r="F76" s="92" t="s">
        <v>26</v>
      </c>
      <c r="G76" s="93"/>
      <c r="H76" s="94"/>
    </row>
    <row r="77" spans="1:17" x14ac:dyDescent="0.3">
      <c r="B77" s="78" t="s">
        <v>82</v>
      </c>
      <c r="C77" s="80"/>
      <c r="D77" s="81">
        <f>E38</f>
        <v>0.17048076923076949</v>
      </c>
      <c r="F77" s="78" t="s">
        <v>82</v>
      </c>
      <c r="G77" s="83"/>
      <c r="H77" s="81">
        <f>K33</f>
        <v>0.19999999999999996</v>
      </c>
    </row>
    <row r="78" spans="1:17" x14ac:dyDescent="0.3">
      <c r="B78" s="78" t="s">
        <v>83</v>
      </c>
      <c r="C78" s="80"/>
      <c r="D78" s="79">
        <v>2.5000000000000001E-2</v>
      </c>
      <c r="F78" s="78" t="s">
        <v>83</v>
      </c>
      <c r="G78" s="83"/>
      <c r="H78" s="79">
        <v>2.5000000000000001E-2</v>
      </c>
    </row>
    <row r="79" spans="1:17" x14ac:dyDescent="0.3">
      <c r="B79" s="78" t="s">
        <v>84</v>
      </c>
      <c r="C79" s="80"/>
      <c r="D79" s="79">
        <f>_xlfn.STDEV.S(E33:E36)*SQRT(COUNT(E33:E36))</f>
        <v>0.28745098392059065</v>
      </c>
      <c r="F79" s="78" t="s">
        <v>84</v>
      </c>
      <c r="G79" s="83"/>
      <c r="H79" s="79">
        <f>_xlfn.STDEV.S(K29:K30)*SQRT(COUNT(K29:K30))</f>
        <v>0.19999999999999998</v>
      </c>
    </row>
    <row r="80" spans="1:17" x14ac:dyDescent="0.3">
      <c r="B80" s="78" t="s">
        <v>36</v>
      </c>
      <c r="C80" s="80"/>
      <c r="D80" s="82">
        <f>(D77-D78)/D79</f>
        <v>0.50610635332164688</v>
      </c>
      <c r="F80" s="78" t="s">
        <v>36</v>
      </c>
      <c r="G80" s="83"/>
      <c r="H80" s="82">
        <f>(H77-H78)/H79</f>
        <v>0.87499999999999989</v>
      </c>
    </row>
  </sheetData>
  <mergeCells count="12">
    <mergeCell ref="AO11:AP11"/>
    <mergeCell ref="P48:Q48"/>
    <mergeCell ref="C18:E18"/>
    <mergeCell ref="D30:E30"/>
    <mergeCell ref="I16:K16"/>
    <mergeCell ref="J26:K26"/>
    <mergeCell ref="O27:Q27"/>
    <mergeCell ref="B76:D76"/>
    <mergeCell ref="F76:H76"/>
    <mergeCell ref="B11:E11"/>
    <mergeCell ref="H11:K11"/>
    <mergeCell ref="N11:Q11"/>
  </mergeCells>
  <phoneticPr fontId="2" type="noConversion"/>
  <pageMargins left="0.7" right="0.7" top="0.75" bottom="0.75" header="0.3" footer="0.3"/>
  <pageSetup orientation="portrait" r:id="rId1"/>
  <headerFooter differentFirst="1">
    <firstFooter>&amp;L </firstFooter>
  </headerFooter>
</worksheet>
</file>

<file path=docMetadata/LabelInfo.xml><?xml version="1.0" encoding="utf-8"?>
<clbl:labelList xmlns:clbl="http://schemas.microsoft.com/office/2020/mipLabelMetadata">
  <clbl:label id="{0ab0bdf5-00c2-4aa6-932a-42ae8d464587}" enabled="1" method="Standard" siteId="{022f3b02-6070-4e91-a96f-2206ab7ebb0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Draft Question Template</vt:lpstr>
      <vt:lpstr>Draft Calculation Solution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Takami Ganaha (LCL)</dc:creator>
  <cp:lastModifiedBy>Mark Dulceak</cp:lastModifiedBy>
  <dcterms:created xsi:type="dcterms:W3CDTF">2024-05-07T14:59:59Z</dcterms:created>
  <dcterms:modified xsi:type="dcterms:W3CDTF">2024-07-31T13:46:49Z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5dc3257f-7003-41f4-b780-9a3afb3190ad_Enabled">
    <vt:lpwstr>true</vt:lpwstr>
  </property>
  <property fmtid="{D5CDD505-2E9C-101B-9397-08002B2CF9AE}" pid="4" name="MSIP_Label_5dc3257f-7003-41f4-b780-9a3afb3190ad_SetDate">
    <vt:lpwstr>2024-07-31T01:23:43Z</vt:lpwstr>
  </property>
  <property fmtid="{D5CDD505-2E9C-101B-9397-08002B2CF9AE}" pid="5" name="MSIP_Label_5dc3257f-7003-41f4-b780-9a3afb3190ad_Method">
    <vt:lpwstr>Privileged</vt:lpwstr>
  </property>
  <property fmtid="{D5CDD505-2E9C-101B-9397-08002B2CF9AE}" pid="6" name="MSIP_Label_5dc3257f-7003-41f4-b780-9a3afb3190ad_Name">
    <vt:lpwstr>GWL - Internal</vt:lpwstr>
  </property>
  <property fmtid="{D5CDD505-2E9C-101B-9397-08002B2CF9AE}" pid="7" name="MSIP_Label_5dc3257f-7003-41f4-b780-9a3afb3190ad_SiteId">
    <vt:lpwstr>eaa6cb52-58d7-45cd-8bd6-b1d2a8e61312</vt:lpwstr>
  </property>
  <property fmtid="{D5CDD505-2E9C-101B-9397-08002B2CF9AE}" pid="8" name="MSIP_Label_5dc3257f-7003-41f4-b780-9a3afb3190ad_ActionId">
    <vt:lpwstr>01b1d74c-fb78-4dee-a7e0-fcd40538e377</vt:lpwstr>
  </property>
  <property fmtid="{D5CDD505-2E9C-101B-9397-08002B2CF9AE}" pid="9" name="MSIP_Label_5dc3257f-7003-41f4-b780-9a3afb3190ad_ContentBits">
    <vt:lpwstr>0</vt:lpwstr>
  </property>
</Properties>
</file>