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Q:\Aleshia\Spring 2021 solutions\"/>
    </mc:Choice>
  </mc:AlternateContent>
  <xr:revisionPtr revIDLastSave="0" documentId="8_{FDDF74C5-3CF1-4762-A6B1-6EE5AE40ACDB}" xr6:coauthVersionLast="46" xr6:coauthVersionMax="46" xr10:uidLastSave="{00000000-0000-0000-0000-000000000000}"/>
  <bookViews>
    <workbookView xWindow="32115" yWindow="1425" windowWidth="19170" windowHeight="10770" tabRatio="945" activeTab="2" xr2:uid="{00000000-000D-0000-FFFF-FFFF00000000}"/>
  </bookViews>
  <sheets>
    <sheet name="INV Q7 (b)(ii) &amp; (iii)" sheetId="1" r:id="rId1"/>
    <sheet name="Calculation" sheetId="2" r:id="rId2"/>
    <sheet name="Calculation (rounded PD)" sheetId="3" r:id="rId3"/>
  </sheets>
  <externalReferences>
    <externalReference r:id="rId4"/>
    <externalReference r:id="rId5"/>
    <externalReference r:id="rId6"/>
    <externalReference r:id="rId7"/>
  </externalReferences>
  <definedNames>
    <definedName name="BaseYear">#REF!</definedName>
    <definedName name="CognitiveLevels">'[1]Syllabus List'!$C$337:$C$340</definedName>
    <definedName name="CommonGuidance">'[1]Syllabus List'!$B$344:$B$353</definedName>
    <definedName name="Divisor">[2]Inputs!$B$2</definedName>
    <definedName name="DR">[3]Assumptions!$G$5</definedName>
    <definedName name="DR_VY1">[3]Assumptions!$F$5</definedName>
    <definedName name="DR_VY2">[3]Assumptions!$E$5</definedName>
    <definedName name="DR_VY3">[3]Assumptions!$D$5</definedName>
    <definedName name="DR_VY4">[3]Assumptions!$C$5</definedName>
    <definedName name="LOList">'[1]Syllabus List'!$A$336:$A$361</definedName>
    <definedName name="Q_sources">[1]Qxt!$B$9:$B$18</definedName>
    <definedName name="SS">[3]Census!$K$4</definedName>
    <definedName name="SyllabusListing">'[1]Syllabus List'!$B$4:$B$333</definedName>
    <definedName name="ValYear">[3]Assumptions!$G$4</definedName>
    <definedName name="Year1">[4]Factors!$B$4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3" l="1"/>
  <c r="G4" i="3"/>
  <c r="E5" i="3"/>
  <c r="G5" i="3"/>
  <c r="E6" i="3"/>
  <c r="G6" i="3"/>
  <c r="C11" i="3"/>
  <c r="D11" i="3" s="1"/>
  <c r="B12" i="3"/>
  <c r="C12" i="3"/>
  <c r="D12" i="3" s="1"/>
  <c r="B13" i="3"/>
  <c r="C13" i="3"/>
  <c r="D13" i="3"/>
  <c r="C14" i="3"/>
  <c r="C19" i="3"/>
  <c r="D19" i="3" s="1"/>
  <c r="B20" i="3"/>
  <c r="D20" i="3" s="1"/>
  <c r="C20" i="3"/>
  <c r="B21" i="3"/>
  <c r="D21" i="3" s="1"/>
  <c r="C21" i="3"/>
  <c r="C22" i="3"/>
  <c r="E4" i="2"/>
  <c r="F4" i="2" s="1"/>
  <c r="E5" i="2"/>
  <c r="F5" i="2"/>
  <c r="C19" i="2" s="1"/>
  <c r="D19" i="2" s="1"/>
  <c r="E6" i="2"/>
  <c r="F6" i="2"/>
  <c r="C20" i="2" s="1"/>
  <c r="D20" i="2" s="1"/>
  <c r="B12" i="2"/>
  <c r="B13" i="2"/>
  <c r="B20" i="2"/>
  <c r="B21" i="2"/>
  <c r="B22" i="2"/>
  <c r="B22" i="3" l="1"/>
  <c r="B14" i="3"/>
  <c r="C11" i="2"/>
  <c r="D11" i="2" s="1"/>
  <c r="C13" i="2"/>
  <c r="D13" i="2" s="1"/>
  <c r="C14" i="2"/>
  <c r="G4" i="2"/>
  <c r="G5" i="2"/>
  <c r="G6" i="2"/>
  <c r="C22" i="2"/>
  <c r="D22" i="2" s="1"/>
  <c r="C12" i="2"/>
  <c r="D12" i="2" s="1"/>
  <c r="B14" i="2"/>
  <c r="C21" i="2"/>
  <c r="D21" i="2" s="1"/>
  <c r="D23" i="2" s="1"/>
  <c r="D14" i="3" l="1"/>
  <c r="D15" i="3" s="1"/>
  <c r="E14" i="3" s="1"/>
  <c r="D22" i="3"/>
  <c r="D23" i="3" s="1"/>
  <c r="E22" i="3" s="1"/>
  <c r="E19" i="2"/>
  <c r="E21" i="2"/>
  <c r="E20" i="2"/>
  <c r="E22" i="2"/>
  <c r="D14" i="2"/>
  <c r="D15" i="2" s="1"/>
  <c r="E19" i="3" l="1"/>
  <c r="E20" i="3"/>
  <c r="E21" i="3"/>
  <c r="E11" i="3"/>
  <c r="E12" i="3"/>
  <c r="E13" i="3"/>
  <c r="E12" i="2"/>
  <c r="E11" i="2"/>
  <c r="E13" i="2"/>
  <c r="E14" i="2"/>
  <c r="E23" i="2"/>
  <c r="E15" i="3" l="1"/>
  <c r="E23" i="3"/>
  <c r="E15" i="2"/>
  <c r="E54" i="1" l="1"/>
  <c r="E32" i="1"/>
  <c r="C42" i="1"/>
  <c r="C41" i="1" s="1"/>
  <c r="H37" i="1"/>
  <c r="H36" i="1"/>
  <c r="F37" i="1"/>
  <c r="F36" i="1"/>
  <c r="C37" i="1"/>
  <c r="C36" i="1"/>
</calcChain>
</file>

<file path=xl/sharedStrings.xml><?xml version="1.0" encoding="utf-8"?>
<sst xmlns="http://schemas.openxmlformats.org/spreadsheetml/2006/main" count="107" uniqueCount="56">
  <si>
    <t>ANSWER:</t>
  </si>
  <si>
    <t>(9 points)  You are a risk manager in the investment department of an insurance company.  Your company has a block of 1,000 variable annuity contracts with GMDB.  The guaranteed death benefit per policy is $5,000 and the current account value is $5,000.</t>
  </si>
  <si>
    <t xml:space="preserve">The investment committee advised hedging the delta and gamma risk for the GMDB using out of the money (OTM) call options and OTM put options.  One option contract is based on 100 shares. </t>
  </si>
  <si>
    <t xml:space="preserve">You found the following at-the-money (ATM) and OTM data from the market. </t>
  </si>
  <si>
    <t>Strike price</t>
  </si>
  <si>
    <t>price</t>
  </si>
  <si>
    <t>Delta</t>
  </si>
  <si>
    <t>Gamma</t>
  </si>
  <si>
    <t>OTM call</t>
  </si>
  <si>
    <t>OTM put</t>
  </si>
  <si>
    <t>Option price</t>
  </si>
  <si>
    <t>Part (b)</t>
  </si>
  <si>
    <t>(ii) Determine the number of the OTM option contracts to trade to ensure the delta-gamma neutrality of the hedge.</t>
  </si>
  <si>
    <t>(iii) Calculate the cost of the trade.</t>
  </si>
  <si>
    <t xml:space="preserve">Instructions: For each question part requiring an answer in Excel, (1) clearly identify the inputs to the calculations, </t>
  </si>
  <si>
    <t xml:space="preserve">                  (2) show the necessary interim calculations, adding rows and / or columns, if necessary, and </t>
  </si>
  <si>
    <t xml:space="preserve">                  (3) enter the final answer in some or all of the cells highlighted in yellow, as applicable in each circumstance.  </t>
  </si>
  <si>
    <t xml:space="preserve">                   These cells should contain formulas with links to other calculations in the worksheet.  Minimize the use of   </t>
  </si>
  <si>
    <t xml:space="preserve">                   hard-coded figures and maximize the number of interim steps in the calculations that would demonstrate </t>
  </si>
  <si>
    <t xml:space="preserve">                   your line of thinking.</t>
  </si>
  <si>
    <t>Question 7</t>
  </si>
  <si>
    <t xml:space="preserve">Number of the OTM option contracts :  </t>
  </si>
  <si>
    <t xml:space="preserve">The cost of the trade :  </t>
  </si>
  <si>
    <t>ATM put</t>
  </si>
  <si>
    <t>ATM put (GMDB</t>
  </si>
  <si>
    <t>=</t>
  </si>
  <si>
    <t>X *</t>
  </si>
  <si>
    <t>+ Y *</t>
  </si>
  <si>
    <t>Solve for X and Y</t>
  </si>
  <si>
    <t>X=</t>
  </si>
  <si>
    <t>Y=</t>
  </si>
  <si>
    <t>Each policy is $5,000, index is $50, each contract has 100 shares, so each policy is corresponding to 1 contract.</t>
  </si>
  <si>
    <t>There are 1000 policies to purchase for</t>
  </si>
  <si>
    <t>Number of policies</t>
  </si>
  <si>
    <t>Number of shares per contract</t>
  </si>
  <si>
    <t>Total</t>
  </si>
  <si>
    <t>B,C</t>
  </si>
  <si>
    <t>C</t>
  </si>
  <si>
    <t>B</t>
  </si>
  <si>
    <t>None</t>
  </si>
  <si>
    <t>Variance</t>
  </si>
  <si>
    <t>Expected</t>
  </si>
  <si>
    <t>Probability</t>
  </si>
  <si>
    <t>Loss</t>
  </si>
  <si>
    <t>Default</t>
  </si>
  <si>
    <t>Trader Y's portfolio:</t>
  </si>
  <si>
    <t>A,B</t>
  </si>
  <si>
    <t>A</t>
  </si>
  <si>
    <t>Trader X's portfolio:</t>
  </si>
  <si>
    <t>PV ECL</t>
  </si>
  <si>
    <t>PD</t>
  </si>
  <si>
    <t>Y*</t>
  </si>
  <si>
    <t>Y</t>
  </si>
  <si>
    <t>Recovery</t>
  </si>
  <si>
    <t>Price</t>
  </si>
  <si>
    <t>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</si>
</sst>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
    <numFmt numFmtId="165" formatCode="0.0"/>
    <numFmt numFmtId="166" formatCode="0.0%"/>
    <numFmt numFmtId="167" formatCode="0.000%"/>
    <numFmt numFmtId="168" formatCode="0.00000"/>
    <numFmt numFmtId="169" formatCode="0.0000"/>
    <numFmt numFmtId="170" formatCode="0.0000%"/>
    <numFmt numFmtId="171" formatCode="0.000000"/>
  </numFmts>
  <fonts count="11"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1"/>
      <color rgb="FFFF0000"/>
      <name val="Calibri"/>
      <family val="2"/>
      <scheme val="minor"/>
    </font>
    <font>
      <b/>
      <sz val="11"/>
      <color theme="1"/>
      <name val="Calibri"/>
      <family val="2"/>
      <scheme val="minor"/>
    </font>
    <font>
      <sz val="10"/>
      <name val="Arial"/>
    </font>
    <font>
      <b/>
      <sz val="11"/>
      <color theme="1"/>
      <name val="Times New Roman"/>
      <family val="1"/>
    </font>
    <font>
      <sz val="11"/>
      <color theme="1"/>
      <name val="Times New Roman"/>
      <family val="1"/>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1" fillId="0" borderId="0"/>
    <xf numFmtId="0" fontId="7" fillId="0" borderId="0"/>
    <xf numFmtId="43" fontId="10" fillId="0" borderId="0" applyFont="0" applyFill="0" applyBorder="0" applyAlignment="0" applyProtection="0"/>
  </cellStyleXfs>
  <cellXfs count="81">
    <xf numFmtId="0" fontId="0" fillId="0" borderId="0" xfId="0"/>
    <xf numFmtId="0" fontId="3" fillId="0" borderId="0" xfId="0" applyFont="1"/>
    <xf numFmtId="0" fontId="2" fillId="0" borderId="0" xfId="0" applyFont="1" applyAlignment="1">
      <alignment vertical="center"/>
    </xf>
    <xf numFmtId="0" fontId="2" fillId="0" borderId="0" xfId="0" applyFont="1"/>
    <xf numFmtId="0" fontId="2" fillId="0" borderId="0" xfId="0" applyFont="1" applyAlignment="1">
      <alignment horizontal="left" vertical="center"/>
    </xf>
    <xf numFmtId="0" fontId="2" fillId="0" borderId="2" xfId="0"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3" fillId="0" borderId="3"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center"/>
    </xf>
    <xf numFmtId="0" fontId="4" fillId="0" borderId="0" xfId="0" applyFont="1"/>
    <xf numFmtId="0" fontId="2" fillId="0" borderId="0" xfId="0" applyFont="1" applyAlignment="1">
      <alignment horizontal="right"/>
    </xf>
    <xf numFmtId="0" fontId="2" fillId="2" borderId="1" xfId="0" applyFont="1" applyFill="1" applyBorder="1"/>
    <xf numFmtId="0" fontId="2" fillId="0" borderId="0" xfId="0" applyFont="1" applyAlignment="1">
      <alignment horizontal="left" vertical="center"/>
    </xf>
    <xf numFmtId="0" fontId="2" fillId="2" borderId="5" xfId="0" applyFont="1" applyFill="1" applyBorder="1"/>
    <xf numFmtId="0" fontId="2" fillId="2" borderId="6" xfId="0" applyFont="1" applyFill="1" applyBorder="1"/>
    <xf numFmtId="0" fontId="2" fillId="2" borderId="7" xfId="0" applyFont="1" applyFill="1" applyBorder="1"/>
    <xf numFmtId="0" fontId="2" fillId="2" borderId="2" xfId="0" applyFont="1" applyFill="1" applyBorder="1"/>
    <xf numFmtId="0" fontId="2" fillId="0" borderId="0" xfId="0" applyFont="1" applyFill="1" applyBorder="1"/>
    <xf numFmtId="0" fontId="2" fillId="0" borderId="0" xfId="0" applyFont="1" applyFill="1"/>
    <xf numFmtId="0" fontId="0" fillId="0" borderId="8" xfId="0" applyBorder="1"/>
    <xf numFmtId="0" fontId="0" fillId="0" borderId="8" xfId="0" applyBorder="1" applyAlignment="1">
      <alignment horizontal="center"/>
    </xf>
    <xf numFmtId="0" fontId="0" fillId="0" borderId="9" xfId="0" applyBorder="1"/>
    <xf numFmtId="2" fontId="0" fillId="0" borderId="9" xfId="0" applyNumberFormat="1" applyBorder="1" applyAlignment="1">
      <alignment horizontal="center"/>
    </xf>
    <xf numFmtId="0" fontId="0" fillId="2" borderId="0" xfId="0" applyFill="1" applyAlignment="1">
      <alignment horizontal="center"/>
    </xf>
    <xf numFmtId="0" fontId="0" fillId="2" borderId="0" xfId="0" quotePrefix="1" applyFill="1" applyAlignment="1">
      <alignment horizontal="center"/>
    </xf>
    <xf numFmtId="0" fontId="0" fillId="0" borderId="10" xfId="0" applyBorder="1"/>
    <xf numFmtId="2" fontId="0" fillId="0" borderId="10" xfId="0" applyNumberFormat="1" applyBorder="1" applyAlignment="1">
      <alignment horizontal="center"/>
    </xf>
    <xf numFmtId="164" fontId="0" fillId="0" borderId="10" xfId="0" applyNumberFormat="1" applyBorder="1" applyAlignment="1">
      <alignment horizontal="center"/>
    </xf>
    <xf numFmtId="0" fontId="0" fillId="2" borderId="8" xfId="0" applyFill="1" applyBorder="1" applyAlignment="1">
      <alignment horizontal="center"/>
    </xf>
    <xf numFmtId="0" fontId="0" fillId="2" borderId="8" xfId="0" applyFill="1" applyBorder="1"/>
    <xf numFmtId="2" fontId="2" fillId="0" borderId="2" xfId="0" applyNumberFormat="1" applyFont="1" applyBorder="1" applyAlignment="1">
      <alignment horizontal="center" vertical="center" wrapText="1"/>
    </xf>
    <xf numFmtId="0" fontId="7" fillId="0" borderId="0" xfId="2"/>
    <xf numFmtId="165" fontId="6" fillId="2" borderId="11" xfId="2" applyNumberFormat="1" applyFont="1" applyFill="1" applyBorder="1" applyAlignment="1">
      <alignment horizontal="center"/>
    </xf>
    <xf numFmtId="164" fontId="6" fillId="0" borderId="12" xfId="2" applyNumberFormat="1" applyFont="1" applyBorder="1" applyAlignment="1">
      <alignment horizontal="center"/>
    </xf>
    <xf numFmtId="0" fontId="6" fillId="3" borderId="12" xfId="2" applyFont="1" applyFill="1" applyBorder="1" applyAlignment="1">
      <alignment horizontal="center"/>
    </xf>
    <xf numFmtId="0" fontId="8" fillId="0" borderId="13" xfId="2" applyFont="1" applyBorder="1" applyAlignment="1">
      <alignment horizontal="center" vertical="center" wrapText="1"/>
    </xf>
    <xf numFmtId="165" fontId="7" fillId="2" borderId="14" xfId="2" applyNumberFormat="1" applyFill="1" applyBorder="1" applyAlignment="1">
      <alignment horizontal="center"/>
    </xf>
    <xf numFmtId="165" fontId="7" fillId="0" borderId="8" xfId="2" applyNumberFormat="1" applyBorder="1" applyAlignment="1">
      <alignment horizontal="center"/>
    </xf>
    <xf numFmtId="166" fontId="7" fillId="0" borderId="8" xfId="2" applyNumberFormat="1" applyBorder="1" applyAlignment="1">
      <alignment horizontal="center"/>
    </xf>
    <xf numFmtId="0" fontId="7" fillId="0" borderId="8" xfId="2" applyBorder="1" applyAlignment="1">
      <alignment horizontal="center"/>
    </xf>
    <xf numFmtId="0" fontId="9" fillId="0" borderId="15" xfId="2" applyFont="1" applyBorder="1" applyAlignment="1">
      <alignment horizontal="center" vertical="center" wrapText="1"/>
    </xf>
    <xf numFmtId="0" fontId="6" fillId="2" borderId="16" xfId="2" applyFont="1" applyFill="1" applyBorder="1" applyAlignment="1">
      <alignment horizontal="center"/>
    </xf>
    <xf numFmtId="0" fontId="6" fillId="0" borderId="17" xfId="2" applyFont="1" applyBorder="1" applyAlignment="1">
      <alignment horizontal="center"/>
    </xf>
    <xf numFmtId="0" fontId="8" fillId="0" borderId="18" xfId="2" applyFont="1" applyBorder="1" applyAlignment="1">
      <alignment horizontal="center" vertical="center" wrapText="1"/>
    </xf>
    <xf numFmtId="0" fontId="7" fillId="4" borderId="19" xfId="2" applyFill="1" applyBorder="1"/>
    <xf numFmtId="0" fontId="7" fillId="0" borderId="20" xfId="2" applyBorder="1"/>
    <xf numFmtId="0" fontId="9" fillId="0" borderId="21" xfId="2" applyFont="1" applyBorder="1" applyAlignment="1">
      <alignment horizontal="left" vertical="center"/>
    </xf>
    <xf numFmtId="165" fontId="6" fillId="4" borderId="0" xfId="2" applyNumberFormat="1" applyFont="1" applyFill="1" applyAlignment="1">
      <alignment horizontal="center"/>
    </xf>
    <xf numFmtId="165" fontId="6" fillId="0" borderId="0" xfId="2" applyNumberFormat="1" applyFont="1" applyAlignment="1">
      <alignment horizontal="center"/>
    </xf>
    <xf numFmtId="0" fontId="6" fillId="0" borderId="0" xfId="2" applyFont="1" applyAlignment="1">
      <alignment horizontal="center"/>
    </xf>
    <xf numFmtId="0" fontId="8" fillId="0" borderId="0" xfId="2" applyFont="1" applyAlignment="1">
      <alignment horizontal="center" vertical="center" wrapText="1"/>
    </xf>
    <xf numFmtId="167" fontId="7" fillId="0" borderId="8" xfId="2" applyNumberFormat="1" applyBorder="1" applyAlignment="1">
      <alignment horizontal="center"/>
    </xf>
    <xf numFmtId="0" fontId="7" fillId="0" borderId="19" xfId="2" applyBorder="1"/>
    <xf numFmtId="0" fontId="5" fillId="0" borderId="0" xfId="2" applyFont="1"/>
    <xf numFmtId="168" fontId="9" fillId="2" borderId="2" xfId="3" applyNumberFormat="1" applyFont="1" applyFill="1" applyBorder="1" applyAlignment="1">
      <alignment horizontal="center" vertical="center" wrapText="1"/>
    </xf>
    <xf numFmtId="10" fontId="9" fillId="4" borderId="2" xfId="2" applyNumberFormat="1" applyFont="1" applyFill="1" applyBorder="1" applyAlignment="1">
      <alignment horizontal="center" vertical="center" wrapText="1"/>
    </xf>
    <xf numFmtId="166" fontId="9" fillId="5" borderId="2" xfId="2" applyNumberFormat="1" applyFont="1" applyFill="1" applyBorder="1" applyAlignment="1">
      <alignment horizontal="center" vertical="center" wrapText="1"/>
    </xf>
    <xf numFmtId="9" fontId="9" fillId="0" borderId="2" xfId="2" applyNumberFormat="1"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169" fontId="9" fillId="2" borderId="2" xfId="3" applyNumberFormat="1" applyFont="1" applyFill="1" applyBorder="1" applyAlignment="1">
      <alignment horizontal="center" vertical="center" wrapText="1"/>
    </xf>
    <xf numFmtId="170" fontId="9" fillId="4" borderId="2" xfId="2" applyNumberFormat="1"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4" borderId="19" xfId="2" applyFont="1" applyFill="1" applyBorder="1" applyAlignment="1">
      <alignment horizontal="center" vertical="center" wrapText="1"/>
    </xf>
    <xf numFmtId="0" fontId="9" fillId="5" borderId="19" xfId="2" applyFont="1" applyFill="1" applyBorder="1" applyAlignment="1">
      <alignment horizontal="center" vertical="center" wrapText="1"/>
    </xf>
    <xf numFmtId="0" fontId="9" fillId="0" borderId="19" xfId="2" applyFont="1" applyBorder="1" applyAlignment="1">
      <alignment horizontal="center" vertical="center" wrapText="1"/>
    </xf>
    <xf numFmtId="0" fontId="9" fillId="0" borderId="1" xfId="2" applyFont="1" applyBorder="1" applyAlignment="1">
      <alignment horizontal="center" vertical="center" wrapText="1"/>
    </xf>
    <xf numFmtId="164" fontId="7" fillId="0" borderId="8" xfId="2" applyNumberFormat="1" applyBorder="1" applyAlignment="1">
      <alignment horizontal="center"/>
    </xf>
    <xf numFmtId="169" fontId="6" fillId="0" borderId="12" xfId="2" applyNumberFormat="1" applyFont="1" applyBorder="1" applyAlignment="1">
      <alignment horizontal="center"/>
    </xf>
    <xf numFmtId="169" fontId="7" fillId="0" borderId="8" xfId="2" applyNumberFormat="1" applyBorder="1" applyAlignment="1">
      <alignment horizontal="center"/>
    </xf>
    <xf numFmtId="171" fontId="9" fillId="2" borderId="2" xfId="3" applyNumberFormat="1" applyFont="1" applyFill="1" applyBorder="1" applyAlignment="1">
      <alignment horizontal="center" vertical="center" wrapText="1"/>
    </xf>
    <xf numFmtId="166" fontId="9" fillId="4" borderId="2" xfId="2" applyNumberFormat="1"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cellXfs>
  <cellStyles count="4">
    <cellStyle name="Comma 2" xfId="3" xr:uid="{5AAD190D-321B-4113-A85E-FB5BF87A126D}"/>
    <cellStyle name="Normal" xfId="0" builtinId="0"/>
    <cellStyle name="Normal 2" xfId="2" xr:uid="{75C77649-BBB0-4ED7-8C60-A457AB25E47C}"/>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incipalworkplace-my.sharepoint.com/Users/s0045955/Documents/SOA/2021%20ERM%20exam%20grading/INV/Grading%20Rubric%20Spring%202021%20ERM%20INV%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alaniglobal-my.sharepoint.com/Users/krwon/Downloads/BigBen_Financials-2020%20updated_1.26.20%20ERMCo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valaniglobal-my.sharepoint.com/Users/krwon/Downloads/_ERM%20Pension%20AH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04f826691a47be37/_Volunteer/Financials_2021/2021%20S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xt"/>
      <sheetName val="Grade(Actual)"/>
      <sheetName val="Grade(calibrate) (2)"/>
      <sheetName val="Summary(calib) (2)"/>
      <sheetName val="Summary(2nd )"/>
      <sheetName val="Grade(2nd)"/>
      <sheetName val="Calculation"/>
      <sheetName val="Calculation (2)"/>
      <sheetName val="Summary(actual)"/>
      <sheetName val="Syllabus List"/>
      <sheetName val="Core List"/>
    </sheetNames>
    <sheetDataSet>
      <sheetData sheetId="0"/>
      <sheetData sheetId="1">
        <row r="9">
          <cell r="B9" t="str">
            <v>INV-10</v>
          </cell>
        </row>
        <row r="10">
          <cell r="B10" t="str">
            <v>1-46</v>
          </cell>
        </row>
        <row r="11">
          <cell r="B11" t="e">
            <v>#N/A</v>
          </cell>
        </row>
        <row r="12">
          <cell r="B12" t="e">
            <v>#N/A</v>
          </cell>
        </row>
        <row r="13">
          <cell r="B13" t="e">
            <v>#N/A</v>
          </cell>
        </row>
        <row r="14">
          <cell r="B14" t="e">
            <v>#N/A</v>
          </cell>
        </row>
        <row r="15">
          <cell r="B15" t="e">
            <v>#N/A</v>
          </cell>
        </row>
        <row r="16">
          <cell r="B16" t="e">
            <v>#N/A</v>
          </cell>
        </row>
        <row r="17">
          <cell r="B17" t="e">
            <v>#N/A</v>
          </cell>
        </row>
        <row r="18">
          <cell r="B18" t="e">
            <v>#N/A</v>
          </cell>
        </row>
      </sheetData>
      <sheetData sheetId="2"/>
      <sheetData sheetId="3"/>
      <sheetData sheetId="4"/>
      <sheetData sheetId="5"/>
      <sheetData sheetId="6"/>
      <sheetData sheetId="7"/>
      <sheetData sheetId="8"/>
      <sheetData sheetId="9"/>
      <sheetData sheetId="10">
        <row r="4">
          <cell r="B4" t="str">
            <v>A New Approach to Managing Operational Risk, Ch. 8 (LO 1)</v>
          </cell>
        </row>
        <row r="5">
          <cell r="B5" t="str">
            <v>Economic Scenario Generators: A Practical Guide, p. 7-17 (pp. 97-112 background only) (LO 1)</v>
          </cell>
        </row>
        <row r="6">
          <cell r="B6" t="str">
            <v>Embedding Cyber Risk in Risk Management: An Insurer’s Perspective, pp. 12-15 of Cybersecurity: Impact on Insurance Business and Operations (LO 1)</v>
          </cell>
        </row>
        <row r="7">
          <cell r="B7" t="str">
            <v>End to End Assumption Documentation Practices, Product Matters, July 2016 (LO 1)</v>
          </cell>
        </row>
        <row r="8">
          <cell r="B8" t="str">
            <v>ERM-101-12: Measurement and Modeling of Dependencies in Economic Capital (Ch 3-5) (LO 1)</v>
          </cell>
        </row>
        <row r="9">
          <cell r="B9" t="str">
            <v>ERM-102-12: Value-at-Risk:  Evolution, Deficiencies, and Alternatives (LO 1)</v>
          </cell>
        </row>
        <row r="10">
          <cell r="B10" t="str">
            <v>ERM-103-12: Basel Committee - Developments in Modelling Risk Aggregation, pages 72-89 (Excluding Section G.2) (LO 1)</v>
          </cell>
        </row>
        <row r="11">
          <cell r="B11" t="str">
            <v>ERM-104-12: Study Note on Parameter Risk, Venter and Sahasrabuddhe (Except Section 3) (LO 1)</v>
          </cell>
        </row>
        <row r="12">
          <cell r="B12" t="str">
            <v>ERM-106-12: Economic Capital-Practical Considerations-Milliman (LO 1)</v>
          </cell>
        </row>
        <row r="13">
          <cell r="B13" t="str">
            <v>ERM-107-12: Strategic Risk Management Practice, Anderson and Schroder, 2010 Ch. 7  Strategic Risk Analysis (LO 1)</v>
          </cell>
        </row>
        <row r="14">
          <cell r="B14" t="str">
            <v>ERM-110-12: Derivatives: Practice and Principles, Recommendations 9-24 and Section III (LO 1)</v>
          </cell>
        </row>
        <row r="15">
          <cell r="B15" t="str">
            <v>ERM-112-12: Revisiting the Role of Insurance Company ALM within a Risk Management Framework (LO 1)</v>
          </cell>
        </row>
        <row r="16">
          <cell r="B16" t="str">
            <v>ERM-115-13: Creating an Understanding of Special Purpose Vehicles, PWC (LO 1)</v>
          </cell>
        </row>
        <row r="17">
          <cell r="B17" t="str">
            <v>ERM-119-14: Aggregation of risks and Allocation of Capital (Sections 4-7 Excluding 6.3) (LO 1)</v>
          </cell>
        </row>
        <row r="18">
          <cell r="B18" t="str">
            <v>ERM-120-14: IAA Note on Stress Testing and Scenario Analysis (pp. 1-6 and 14-17 and 19-25) (LO 1)</v>
          </cell>
        </row>
        <row r="19">
          <cell r="B19" t="str">
            <v>ERM-122-16: Chapter 1 of Captives and the Management of Risk, 3rd Edition, Kate Westover (LO 1)</v>
          </cell>
        </row>
        <row r="20">
          <cell r="B20" t="str">
            <v>ERM-124-15: Counterparty Credit Risk, First Edition, Jon Gregory, Chapter 2: Defining Counterparty Credit Risk (LO 1)</v>
          </cell>
        </row>
        <row r="21">
          <cell r="B21" t="str">
            <v>ERM-128-17: The Breadth and Scope of the Global Reinsurance Market and the Critical Role Such Market Plays in Supporting Insurance in the United States, Ch. III, IV, and VI (LO 1)</v>
          </cell>
        </row>
        <row r="22">
          <cell r="B22" t="str">
            <v>ERM-129-18: AAA PBR Checklist - Assumptions Setting (Section C) (LO 1)</v>
          </cell>
        </row>
        <row r="23">
          <cell r="B23" t="str">
            <v>ERM-130-18: AAA Model Governance Practice Note  (LO 1)</v>
          </cell>
        </row>
        <row r="24">
          <cell r="B24" t="str">
            <v>ERM-131-18: Leveraging COSO Across The Three Lines Of Defenses (LO 1)</v>
          </cell>
        </row>
        <row r="25">
          <cell r="B25" t="str">
            <v>ERM-133-19: Emerging Risks and Enterprise Risk Management (pp. 2-6) (LO 1)</v>
          </cell>
        </row>
        <row r="26">
          <cell r="B26" t="str">
            <v>ERM-134-19: Group Insurance, Skwire, 2016, Ch. 39: Risk Based Capital Formulas (LO 1)</v>
          </cell>
        </row>
        <row r="27">
          <cell r="B27" t="str">
            <v>ERM-135-20: Risk Management and the Rating Process for Insurance Companies  by A.M. Best (LO 1)</v>
          </cell>
        </row>
        <row r="28">
          <cell r="B28" t="str">
            <v>ERM-136-20: Managing Liquidity Risk: Industry practices and recommendations for CROs (excluding Ch. 4)  (LO 1)</v>
          </cell>
        </row>
        <row r="29">
          <cell r="B29" t="str">
            <v>ERM-137-20: ORSA and the Regulator by AAA (LO 1)</v>
          </cell>
        </row>
        <row r="30">
          <cell r="B30" t="str">
            <v>ERM-138-20: Quantitative Enterprise Risk Management by Mary Hardy, Chapter 6: Extreme Value Theories (LO 1)</v>
          </cell>
        </row>
        <row r="31">
          <cell r="B31" t="str">
            <v>ERM-139-20: Quantitative Enterprise Risk Management by Mary Hardy, Chapter 7: Copulas (LO 1)</v>
          </cell>
        </row>
        <row r="32">
          <cell r="B32" t="str">
            <v>ERM-140-20: Risk Adjustments for Insurance Contracts under IFRS 17: Chapter 3: Risk Adjustment Techniques &amp; Chapter 7: Validation Of Risk Adjustments (LO 1)</v>
          </cell>
        </row>
        <row r="33">
          <cell r="B33" t="str">
            <v>ERM-141-20: Ch. 9: Risk Management, section 5 of Managing Investment Portfolios, Maginn and Tuttle, 3rd Edition, 2007 (LO 1)</v>
          </cell>
        </row>
        <row r="34">
          <cell r="B34" t="str">
            <v>ERM-142-20: Data Quality is the Biggest Challenge (LO 1)</v>
          </cell>
        </row>
        <row r="35">
          <cell r="B35" t="str">
            <v>ERM-143-20: Internal Controls Toolkit, Doxey, Ch. 1, pp. 11-17 &amp; 27-35 (LO 1)</v>
          </cell>
        </row>
        <row r="36">
          <cell r="B36" t="str">
            <v>ERM-144-20: Ch. 13: Asset Liability Management Techniques and Practices for Insurance Companies, IAA Risk Book (LO 1)</v>
          </cell>
        </row>
        <row r="37">
          <cell r="B37" t="str">
            <v>ERM-702-12: IAA Note on ERM for Capital and Solvency Purposes in the Insurance Industry, Pages 9–38 (LO 1)</v>
          </cell>
        </row>
        <row r="38">
          <cell r="B38" t="str">
            <v>Financial Enterprise Risk Management, Sweeting, 2011, Ch. 8  Risk Identification (LO 1)</v>
          </cell>
        </row>
        <row r="39">
          <cell r="B39" t="str">
            <v>Financial Enterprise Risk Management, Sweeting, 2011, Ch. 14  Quantifying Particular Risks (LO 1)</v>
          </cell>
        </row>
        <row r="40">
          <cell r="B40" t="str">
            <v>Financial Enterprise Risk Management, Sweeting, 2011 Ch. 16  Responses to Risk (LO 1)</v>
          </cell>
        </row>
        <row r="41">
          <cell r="B41" t="str">
            <v>Modeling Tail Behavior with Extreme Value Theory, Risk Management, Sept 2009 (LO 1)</v>
          </cell>
        </row>
        <row r="42">
          <cell r="B42" t="str">
            <v>National Risk Management A Practical ERM Approach for Federal Governments, pp. 11-22 (LO 1)</v>
          </cell>
        </row>
        <row r="43">
          <cell r="B43" t="str">
            <v>Parameter Uncertainty, CAS, CIA and SOA, 2017 (LO 1)</v>
          </cell>
        </row>
        <row r="44">
          <cell r="B44" t="str">
            <v>Risk Appetite: Linkage with Strategic Planning Report  (LO 1)</v>
          </cell>
        </row>
        <row r="45">
          <cell r="B45" t="str">
            <v>Value-at- Risk, Third Edition, The New Benchmark for Managing Financial Risk,  Jorion Ch. 7  Portfolio Risk: Analytical Methods (LO 1)</v>
          </cell>
        </row>
        <row r="46">
          <cell r="B46" t="str">
            <v>Value-at- Risk, Third Edition, The New Benchmark for Managing Financial Risk,  Jorion Ch. 9  Forecasting Risk and Correlations (LO 1)</v>
          </cell>
        </row>
        <row r="47">
          <cell r="B47" t="str">
            <v>Value-at- Risk, Third Edition, The New Benchmark for Managing Financial Risk,  Jorion Ch. 12  Monte Carlo Methods (LO 1)</v>
          </cell>
        </row>
        <row r="48">
          <cell r="B48" t="str">
            <v>Value-at- Risk, Third Edition, The New Benchmark for Managing Financial Risk,  Jorion Ch. 13  Liquidity Risk (Except section 13.4) (LO 1)</v>
          </cell>
        </row>
        <row r="49">
          <cell r="B49" t="str">
            <v>Value-at- Risk, Third Edition, The New Benchmark for Managing Financial Risk,  Jorion Ch. 18  Credit Risk Management (LO 1)</v>
          </cell>
        </row>
        <row r="50">
          <cell r="B50" t="str">
            <v>Not in Use</v>
          </cell>
        </row>
        <row r="51">
          <cell r="B51" t="str">
            <v>A New Approach to Managing Operational Risk, Ch. 8 (LO 2)</v>
          </cell>
        </row>
        <row r="52">
          <cell r="B52" t="str">
            <v>Economic Scenario Generators: A Practical Guide, p. 7-17 (pp. 97-112 background only) (LO 2)</v>
          </cell>
        </row>
        <row r="53">
          <cell r="B53" t="str">
            <v>Embedding Cyber Risk in Risk Management: An Insurer’s Perspective, pp. 12-15 of Cybersecurity: Impact on Insurance Business and Operations (LO 2)</v>
          </cell>
        </row>
        <row r="54">
          <cell r="B54" t="str">
            <v>End to End Assumption Documentation Practices, Product Matters, July 2016 (LO 2)</v>
          </cell>
        </row>
        <row r="55">
          <cell r="B55" t="str">
            <v>ERM-101-12: Measurement and Modeling of Dependencies in Economic Capital (Ch 3-5) (LO 2)</v>
          </cell>
        </row>
        <row r="56">
          <cell r="B56" t="str">
            <v>ERM-102-12: Value-at-Risk:  Evolution, Deficiencies, and Alternatives (LO 2)</v>
          </cell>
        </row>
        <row r="57">
          <cell r="B57" t="str">
            <v>ERM-103-12: Basel Committee - Developments in Modelling Risk Aggregation, pages 72-89 (Excluding Section G.2) (LO 2)</v>
          </cell>
        </row>
        <row r="58">
          <cell r="B58" t="str">
            <v>ERM-104-12: Study Note on Parameter Risk, Venter and Sahasrabuddhe (Except Section 3) (LO 2)</v>
          </cell>
        </row>
        <row r="59">
          <cell r="B59" t="str">
            <v>ERM-106-12: Economic Capital-Practical Considerations-Milliman (LO 2)</v>
          </cell>
        </row>
        <row r="60">
          <cell r="B60" t="str">
            <v>ERM-107-12: Strategic Risk Management Practice, Anderson and Schroder, 2010 Ch. 7  Strategic Risk Analysis (LO 2)</v>
          </cell>
        </row>
        <row r="61">
          <cell r="B61" t="str">
            <v>ERM-110-12: Derivatives: Practice and Principles, Recommendations 9-24 and Section III (LO 2)</v>
          </cell>
        </row>
        <row r="62">
          <cell r="B62" t="str">
            <v>ERM-112-12: Revisiting the Role of Insurance Company ALM within a Risk Management Framework (LO 2)</v>
          </cell>
        </row>
        <row r="63">
          <cell r="B63" t="str">
            <v>ERM-115-13: Creating an Understanding of Special Purpose Vehicles, PWC (LO 2)</v>
          </cell>
        </row>
        <row r="64">
          <cell r="B64" t="str">
            <v>ERM-119-14: Aggregation of risks and Allocation of Capital (Sections 4-7 Excluding 6.3) (LO 2)</v>
          </cell>
        </row>
        <row r="65">
          <cell r="B65" t="str">
            <v>ERM-120-14: IAA Note on Stress Testing and Scenario Analysis (pp. 1-6 and 14-17 and 19-25) (LO 2)</v>
          </cell>
        </row>
        <row r="66">
          <cell r="B66" t="str">
            <v>ERM-122-16: Chapter 1 of Captives and the Management of Risk, 3rd Edition, Kate Westover (LO 2)</v>
          </cell>
        </row>
        <row r="67">
          <cell r="B67" t="str">
            <v>ERM-124-15: Counterparty Credit Risk, First Edition, Jon Gregory, Chapter 2: Defining Counterparty Credit Risk (LO 2)</v>
          </cell>
        </row>
        <row r="68">
          <cell r="B68" t="str">
            <v>ERM-128-17: The Breadth and Scope of the Global Reinsurance Market and the Critical Role Such Market Plays in Supporting Insurance in the United States, Ch. III, IV, and VI (LO 2)</v>
          </cell>
        </row>
        <row r="69">
          <cell r="B69" t="str">
            <v>ERM-129-18: AAA PBR Checklist - Assumptions Setting (Section C) (LO 2)</v>
          </cell>
        </row>
        <row r="70">
          <cell r="B70" t="str">
            <v>ERM-130-18: AAA Model Governance Practice Note  (LO 2)</v>
          </cell>
        </row>
        <row r="71">
          <cell r="B71" t="str">
            <v>ERM-131-18: Leveraging COSO Across The Three Lines Of Defenses (LO 2)</v>
          </cell>
        </row>
        <row r="72">
          <cell r="B72" t="str">
            <v>ERM-133-19: Emerging Risks and Enterprise Risk Management (pp. 2-6) (LO 2)</v>
          </cell>
        </row>
        <row r="73">
          <cell r="B73" t="str">
            <v>ERM-134-19: Group Insurance, Skwire, 2016, Ch. 39: Risk Based Capital Formulas (LO 2)</v>
          </cell>
        </row>
        <row r="74">
          <cell r="B74" t="str">
            <v>ERM-135-20: Risk Management and the Rating Process for Insurance Companies  by A.M. Best (LO 2)</v>
          </cell>
        </row>
        <row r="75">
          <cell r="B75" t="str">
            <v>ERM-136-20: Managing Liquidity Risk: Industry practices and recommendations for CROs (excluding Ch. 4)  (LO 2)</v>
          </cell>
        </row>
        <row r="76">
          <cell r="B76" t="str">
            <v>ERM-137-20: ORSA and the Regulator by AAA (LO 2)</v>
          </cell>
        </row>
        <row r="77">
          <cell r="B77" t="str">
            <v>ERM-138-20: Quantitative Enterprise Risk Management by Mary Hardy, Chapter 6: Extreme Value Theories (LO 2)</v>
          </cell>
        </row>
        <row r="78">
          <cell r="B78" t="str">
            <v>ERM-139-20: Quantitative Enterprise Risk Management by Mary Hardy, Chapter 7: Copulas (LO 2)</v>
          </cell>
        </row>
        <row r="79">
          <cell r="B79" t="str">
            <v>ERM-140-20: Risk Adjustments for Insurance Contracts under IFRS 17: Chapter 3: Risk Adjustment Techniques &amp; Chapter 7: Validation Of Risk Adjustments (LO 2)</v>
          </cell>
        </row>
        <row r="80">
          <cell r="B80" t="str">
            <v>ERM-141-20: Ch. 9: Risk Management, section 5 of Managing Investment Portfolios, Maginn and Tuttle, 3rd Edition, 2007 (LO 2)</v>
          </cell>
        </row>
        <row r="81">
          <cell r="B81" t="str">
            <v>ERM-142-20: Data Quality is the Biggest Challenge (LO 2)</v>
          </cell>
        </row>
        <row r="82">
          <cell r="B82" t="str">
            <v>ERM-143-20: Internal Controls Toolkit, Doxey, Ch. 1, pp. 11-17 &amp; 27-35 (LO 2)</v>
          </cell>
        </row>
        <row r="83">
          <cell r="B83" t="str">
            <v>ERM-144-20: Ch. 13: Asset Liability Management Techniques and Practices for Insurance Companies, IAA Risk Book (LO 2)</v>
          </cell>
        </row>
        <row r="84">
          <cell r="B84" t="str">
            <v>ERM-702-12: IAA Note on ERM for Capital and Solvency Purposes in the Insurance Industry, Pages 9–38 (LO 2)</v>
          </cell>
        </row>
        <row r="85">
          <cell r="B85" t="str">
            <v>Financial Enterprise Risk Management, Sweeting, 2011, Ch. 8  Risk Identification (LO 2)</v>
          </cell>
        </row>
        <row r="86">
          <cell r="B86" t="str">
            <v>Financial Enterprise Risk Management, Sweeting, 2011, Ch. 14  Quantifying Particular Risks (LO 2)</v>
          </cell>
        </row>
        <row r="87">
          <cell r="B87" t="str">
            <v>Financial Enterprise Risk Management, Sweeting, 2011 Ch. 16  Responses to Risk (LO 2)</v>
          </cell>
        </row>
        <row r="88">
          <cell r="B88" t="str">
            <v>Modeling Tail Behavior with Extreme Value Theory, Risk Management, Sept 2009 (LO 2)</v>
          </cell>
        </row>
        <row r="89">
          <cell r="B89" t="str">
            <v>National Risk Management A Practical ERM Approach for Federal Governments, pp. 11-22 (LO 2)</v>
          </cell>
        </row>
        <row r="90">
          <cell r="B90" t="str">
            <v>Parameter Uncertainty, CAS, CIA and SOA, 2017 (LO 2)</v>
          </cell>
        </row>
        <row r="91">
          <cell r="B91" t="str">
            <v>Risk Appetite: Linkage with Strategic Planning Report  (LO 2)</v>
          </cell>
        </row>
        <row r="92">
          <cell r="B92" t="str">
            <v>Value-at- Risk, Third Edition, The New Benchmark for Managing Financial Risk,  Jorion Ch. 7  Portfolio Risk: Analytical Methods (LO 2)</v>
          </cell>
        </row>
        <row r="93">
          <cell r="B93" t="str">
            <v>Value-at- Risk, Third Edition, The New Benchmark for Managing Financial Risk,  Jorion Ch. 9  Forecasting Risk and Correlations (LO 2)</v>
          </cell>
        </row>
        <row r="94">
          <cell r="B94" t="str">
            <v>Value-at- Risk, Third Edition, The New Benchmark for Managing Financial Risk,  Jorion Ch. 12  Monte Carlo Methods (LO 2)</v>
          </cell>
        </row>
        <row r="95">
          <cell r="B95" t="str">
            <v>Value-at- Risk, Third Edition, The New Benchmark for Managing Financial Risk,  Jorion Ch. 13  Liquidity Risk (Except section 13.4) (LO 2)</v>
          </cell>
        </row>
        <row r="96">
          <cell r="B96" t="str">
            <v>Value-at- Risk, Third Edition, The New Benchmark for Managing Financial Risk,  Jorion Ch. 18  Credit Risk Management (LO 2)</v>
          </cell>
        </row>
        <row r="97">
          <cell r="B97" t="str">
            <v>Not in Use</v>
          </cell>
        </row>
        <row r="98">
          <cell r="B98" t="str">
            <v>A New Approach to Managing Operational Risk, Ch. 8 (LO 3)</v>
          </cell>
        </row>
        <row r="99">
          <cell r="B99" t="str">
            <v>Economic Scenario Generators: A Practical Guide, p. 7-17 (pp. 97-112 background only) (LO 3)</v>
          </cell>
        </row>
        <row r="100">
          <cell r="B100" t="str">
            <v>Embedding Cyber Risk in Risk Management: An Insurer’s Perspective, pp. 12-15 of Cybersecurity: Impact on Insurance Business and Operations (LO 3)</v>
          </cell>
        </row>
        <row r="101">
          <cell r="B101" t="str">
            <v>End to End Assumption Documentation Practices, Product Matters, July 2016 (LO 3)</v>
          </cell>
        </row>
        <row r="102">
          <cell r="B102" t="str">
            <v>ERM-101-12: Measurement and Modeling of Dependencies in Economic Capital (Ch 3-5) (LO 3)</v>
          </cell>
        </row>
        <row r="103">
          <cell r="B103" t="str">
            <v>ERM-102-12: Value-at-Risk:  Evolution, Deficiencies, and Alternatives (LO 3)</v>
          </cell>
        </row>
        <row r="104">
          <cell r="B104" t="str">
            <v>ERM-103-12: Basel Committee - Developments in Modelling Risk Aggregation, pages 72-89 (Excluding Section G.2) (LO 3)</v>
          </cell>
        </row>
        <row r="105">
          <cell r="B105" t="str">
            <v>ERM-104-12: Study Note on Parameter Risk, Venter and Sahasrabuddhe (Except Section 3) (LO 3)</v>
          </cell>
        </row>
        <row r="106">
          <cell r="B106" t="str">
            <v>ERM-106-12: Economic Capital-Practical Considerations-Milliman (LO 3)</v>
          </cell>
        </row>
        <row r="107">
          <cell r="B107" t="str">
            <v>ERM-107-12: Strategic Risk Management Practice, Anderson and Schroder, 2010 Ch. 7  Strategic Risk Analysis (LO 3)</v>
          </cell>
        </row>
        <row r="108">
          <cell r="B108" t="str">
            <v>ERM-110-12: Derivatives: Practice and Principles, Recommendations 9-24 and Section III (LO 3)</v>
          </cell>
        </row>
        <row r="109">
          <cell r="B109" t="str">
            <v>ERM-112-12: Revisiting the Role of Insurance Company ALM within a Risk Management Framework (LO 3)</v>
          </cell>
        </row>
        <row r="110">
          <cell r="B110" t="str">
            <v>ERM-115-13: Creating an Understanding of Special Purpose Vehicles, PWC (LO 3)</v>
          </cell>
        </row>
        <row r="111">
          <cell r="B111" t="str">
            <v>ERM-119-14: Aggregation of risks and Allocation of Capital (Sections 4-7 Excluding 6.3) (LO 3)</v>
          </cell>
        </row>
        <row r="112">
          <cell r="B112" t="str">
            <v>ERM-120-14: IAA Note on Stress Testing and Scenario Analysis (pp. 1-6 and 14-17 and 19-25) (LO 3)</v>
          </cell>
        </row>
        <row r="113">
          <cell r="B113" t="str">
            <v>ERM-122-16: Chapter 1 of Captives and the Management of Risk, 3rd Edition, Kate Westover (LO 3)</v>
          </cell>
        </row>
        <row r="114">
          <cell r="B114" t="str">
            <v>ERM-124-15: Counterparty Credit Risk, First Edition, Jon Gregory, Chapter 2: Defining Counterparty Credit Risk (LO 3)</v>
          </cell>
        </row>
        <row r="115">
          <cell r="B115" t="str">
            <v>ERM-128-17: The Breadth and Scope of the Global Reinsurance Market and the Critical Role Such Market Plays in Supporting Insurance in the United States, Ch. III, IV, and VI (LO 3)</v>
          </cell>
        </row>
        <row r="116">
          <cell r="B116" t="str">
            <v>ERM-129-18: AAA PBR Checklist - Assumptions Setting (Section C) (LO 3)</v>
          </cell>
        </row>
        <row r="117">
          <cell r="B117" t="str">
            <v>ERM-130-18: AAA Model Governance Practice Note  (LO 3)</v>
          </cell>
        </row>
        <row r="118">
          <cell r="B118" t="str">
            <v>ERM-131-18: Leveraging COSO Across The Three Lines Of Defenses (LO 3)</v>
          </cell>
        </row>
        <row r="119">
          <cell r="B119" t="str">
            <v>ERM-133-19: Emerging Risks and Enterprise Risk Management (pp. 2-6) (LO 3)</v>
          </cell>
        </row>
        <row r="120">
          <cell r="B120" t="str">
            <v>ERM-134-19: Group Insurance, Skwire, 2016, Ch. 39: Risk Based Capital Formulas (LO 3)</v>
          </cell>
        </row>
        <row r="121">
          <cell r="B121" t="str">
            <v>ERM-135-20: Risk Management and the Rating Process for Insurance Companies  by A.M. Best (LO 3)</v>
          </cell>
        </row>
        <row r="122">
          <cell r="B122" t="str">
            <v>ERM-136-20: Managing Liquidity Risk: Industry practices and recommendations for CROs (excluding Ch. 4)  (LO 3)</v>
          </cell>
        </row>
        <row r="123">
          <cell r="B123" t="str">
            <v>ERM-137-20: ORSA and the Regulator by AAA (LO 3)</v>
          </cell>
        </row>
        <row r="124">
          <cell r="B124" t="str">
            <v>ERM-138-20: Quantitative Enterprise Risk Management by Mary Hardy, Chapter 6: Extreme Value Theories (LO 3)</v>
          </cell>
        </row>
        <row r="125">
          <cell r="B125" t="str">
            <v>ERM-139-20: Quantitative Enterprise Risk Management by Mary Hardy, Chapter 7: Copulas (LO 3)</v>
          </cell>
        </row>
        <row r="126">
          <cell r="B126" t="str">
            <v>ERM-140-20: Risk Adjustments for Insurance Contracts under IFRS 17: Chapter 3: Risk Adjustment Techniques &amp; Chapter 7: Validation Of Risk Adjustments (LO 3)</v>
          </cell>
        </row>
        <row r="127">
          <cell r="B127" t="str">
            <v>ERM-141-20: Ch. 9: Risk Management, section 5 of Managing Investment Portfolios, Maginn and Tuttle, 3rd Edition, 2007 (LO 3)</v>
          </cell>
        </row>
        <row r="128">
          <cell r="B128" t="str">
            <v>ERM-142-20: Data Quality is the Biggest Challenge (LO 3)</v>
          </cell>
        </row>
        <row r="129">
          <cell r="B129" t="str">
            <v>ERM-143-20: Internal Controls Toolkit, Doxey, Ch. 1, pp. 11-17 &amp; 27-35 (LO 3)</v>
          </cell>
        </row>
        <row r="130">
          <cell r="B130" t="str">
            <v>ERM-144-20: Ch. 13: Asset Liability Management Techniques and Practices for Insurance Companies, IAA Risk Book (LO 3)</v>
          </cell>
        </row>
        <row r="131">
          <cell r="B131" t="str">
            <v>ERM-702-12: IAA Note on ERM for Capital and Solvency Purposes in the Insurance Industry, Pages 9–38 (LO 3)</v>
          </cell>
        </row>
        <row r="132">
          <cell r="B132" t="str">
            <v>Financial Enterprise Risk Management, Sweeting, 2011, Ch. 8  Risk Identification (LO 3)</v>
          </cell>
        </row>
        <row r="133">
          <cell r="B133" t="str">
            <v>Financial Enterprise Risk Management, Sweeting, 2011, Ch. 14  Quantifying Particular Risks (LO 3)</v>
          </cell>
        </row>
        <row r="134">
          <cell r="B134" t="str">
            <v>Financial Enterprise Risk Management, Sweeting, 2011 Ch. 16  Responses to Risk (LO 3)</v>
          </cell>
        </row>
        <row r="135">
          <cell r="B135" t="str">
            <v>Modeling Tail Behavior with Extreme Value Theory, Risk Management, Sept 2009 (LO 3)</v>
          </cell>
        </row>
        <row r="136">
          <cell r="B136" t="str">
            <v>National Risk Management A Practical ERM Approach for Federal Governments, pp. 11-22 (LO 3)</v>
          </cell>
        </row>
        <row r="137">
          <cell r="B137" t="str">
            <v>Parameter Uncertainty, CAS, CIA and SOA, 2017 (LO 3)</v>
          </cell>
        </row>
        <row r="138">
          <cell r="B138" t="str">
            <v>Risk Appetite: Linkage with Strategic Planning Report  (LO 3)</v>
          </cell>
        </row>
        <row r="139">
          <cell r="B139" t="str">
            <v>Value-at- Risk, Third Edition, The New Benchmark for Managing Financial Risk,  Jorion Ch. 7  Portfolio Risk: Analytical Methods (LO 3)</v>
          </cell>
        </row>
        <row r="140">
          <cell r="B140" t="str">
            <v>Value-at- Risk, Third Edition, The New Benchmark for Managing Financial Risk,  Jorion Ch. 9  Forecasting Risk and Correlations (LO 3)</v>
          </cell>
        </row>
        <row r="141">
          <cell r="B141" t="str">
            <v>Value-at- Risk, Third Edition, The New Benchmark for Managing Financial Risk,  Jorion Ch. 12  Monte Carlo Methods (LO 3)</v>
          </cell>
        </row>
        <row r="142">
          <cell r="B142" t="str">
            <v>Value-at- Risk, Third Edition, The New Benchmark for Managing Financial Risk,  Jorion Ch. 13  Liquidity Risk (Except section 13.4) (LO 3)</v>
          </cell>
        </row>
        <row r="143">
          <cell r="B143" t="str">
            <v>Value-at- Risk, Third Edition, The New Benchmark for Managing Financial Risk,  Jorion Ch. 18  Credit Risk Management (LO 3)</v>
          </cell>
        </row>
        <row r="144">
          <cell r="B144" t="str">
            <v>Not in Use</v>
          </cell>
        </row>
        <row r="145">
          <cell r="B145" t="str">
            <v>A New Approach to Managing Operational Risk, Ch. 8 (LO 4)</v>
          </cell>
        </row>
        <row r="146">
          <cell r="B146" t="str">
            <v>Economic Scenario Generators: A Practical Guide, p. 7-17 (pp. 97-112 background only) (LO 4)</v>
          </cell>
        </row>
        <row r="147">
          <cell r="B147" t="str">
            <v>Embedding Cyber Risk in Risk Management: An Insurer’s Perspective, pp. 12-15 of Cybersecurity: Impact on Insurance Business and Operations (LO 4)</v>
          </cell>
        </row>
        <row r="148">
          <cell r="B148" t="str">
            <v>End to End Assumption Documentation Practices, Product Matters, July 2016 (LO 4)</v>
          </cell>
        </row>
        <row r="149">
          <cell r="B149" t="str">
            <v>ERM-101-12: Measurement and Modeling of Dependencies in Economic Capital (Ch 3-5) (LO 4)</v>
          </cell>
        </row>
        <row r="150">
          <cell r="B150" t="str">
            <v>ERM-102-12: Value-at-Risk:  Evolution, Deficiencies, and Alternatives (LO 4)</v>
          </cell>
        </row>
        <row r="151">
          <cell r="B151" t="str">
            <v>ERM-103-12: Basel Committee - Developments in Modelling Risk Aggregation, pages 72-89 (Excluding Section G.2) (LO 4)</v>
          </cell>
        </row>
        <row r="152">
          <cell r="B152" t="str">
            <v>ERM-104-12: Study Note on Parameter Risk, Venter and Sahasrabuddhe (Except Section 3) (LO 4)</v>
          </cell>
        </row>
        <row r="153">
          <cell r="B153" t="str">
            <v>ERM-106-12: Economic Capital-Practical Considerations-Milliman (LO 4)</v>
          </cell>
        </row>
        <row r="154">
          <cell r="B154" t="str">
            <v>ERM-107-12: Strategic Risk Management Practice, Anderson and Schroder, 2010 Ch. 7  Strategic Risk Analysis (LO 4)</v>
          </cell>
        </row>
        <row r="155">
          <cell r="B155" t="str">
            <v>ERM-110-12: Derivatives: Practice and Principles, Recommendations 9-24 and Section III (LO 4)</v>
          </cell>
        </row>
        <row r="156">
          <cell r="B156" t="str">
            <v>ERM-112-12: Revisiting the Role of Insurance Company ALM within a Risk Management Framework (LO 4)</v>
          </cell>
        </row>
        <row r="157">
          <cell r="B157" t="str">
            <v>ERM-115-13: Creating an Understanding of Special Purpose Vehicles, PWC (LO 4)</v>
          </cell>
        </row>
        <row r="158">
          <cell r="B158" t="str">
            <v>ERM-119-14: Aggregation of risks and Allocation of Capital (Sections 4-7 Excluding 6.3) (LO 4)</v>
          </cell>
        </row>
        <row r="159">
          <cell r="B159" t="str">
            <v>ERM-120-14: IAA Note on Stress Testing and Scenario Analysis (pp. 1-6 and 14-17 and 19-25) (LO 4)</v>
          </cell>
        </row>
        <row r="160">
          <cell r="B160" t="str">
            <v>ERM-122-16: Chapter 1 of Captives and the Management of Risk, 3rd Edition, Kate Westover (LO 4)</v>
          </cell>
        </row>
        <row r="161">
          <cell r="B161" t="str">
            <v>ERM-124-15: Counterparty Credit Risk, First Edition, Jon Gregory, Chapter 2: Defining Counterparty Credit Risk (LO 4)</v>
          </cell>
        </row>
        <row r="162">
          <cell r="B162" t="str">
            <v>ERM-128-17: The Breadth and Scope of the Global Reinsurance Market and the Critical Role Such Market Plays in Supporting Insurance in the United States, Ch. III, IV, and VI (LO 4)</v>
          </cell>
        </row>
        <row r="163">
          <cell r="B163" t="str">
            <v>ERM-129-18: AAA PBR Checklist - Assumptions Setting (Section C) (LO 4)</v>
          </cell>
        </row>
        <row r="164">
          <cell r="B164" t="str">
            <v>ERM-130-18: AAA Model Governance Practice Note  (LO 4)</v>
          </cell>
        </row>
        <row r="165">
          <cell r="B165" t="str">
            <v>ERM-131-18: Leveraging COSO Across The Three Lines Of Defenses (LO 4)</v>
          </cell>
        </row>
        <row r="166">
          <cell r="B166" t="str">
            <v>ERM-133-19: Emerging Risks and Enterprise Risk Management (pp. 2-6) (LO 4)</v>
          </cell>
        </row>
        <row r="167">
          <cell r="B167" t="str">
            <v>ERM-134-19: Group Insurance, Skwire, 2016, Ch. 39: Risk Based Capital Formulas (LO 4)</v>
          </cell>
        </row>
        <row r="168">
          <cell r="B168" t="str">
            <v>ERM-135-20: Risk Management and the Rating Process for Insurance Companies  by A.M. Best (LO 4)</v>
          </cell>
        </row>
        <row r="169">
          <cell r="B169" t="str">
            <v>ERM-136-20: Managing Liquidity Risk: Industry practices and recommendations for CROs (excluding Ch. 4)  (LO 4)</v>
          </cell>
        </row>
        <row r="170">
          <cell r="B170" t="str">
            <v>ERM-137-20: ORSA and the Regulator by AAA (LO 4)</v>
          </cell>
        </row>
        <row r="171">
          <cell r="B171" t="str">
            <v>ERM-138-20: Quantitative Enterprise Risk Management by Mary Hardy, Chapter 6: Extreme Value Theories (LO 4)</v>
          </cell>
        </row>
        <row r="172">
          <cell r="B172" t="str">
            <v>ERM-139-20: Quantitative Enterprise Risk Management by Mary Hardy, Chapter 7: Copulas (LO 4)</v>
          </cell>
        </row>
        <row r="173">
          <cell r="B173" t="str">
            <v>ERM-140-20: Risk Adjustments for Insurance Contracts under IFRS 17: Chapter 3: Risk Adjustment Techniques &amp; Chapter 7: Validation Of Risk Adjustments (LO 4)</v>
          </cell>
        </row>
        <row r="174">
          <cell r="B174" t="str">
            <v>ERM-141-20: Ch. 9: Risk Management, section 5 of Managing Investment Portfolios, Maginn and Tuttle, 3rd Edition, 2007 (LO 4)</v>
          </cell>
        </row>
        <row r="175">
          <cell r="B175" t="str">
            <v>ERM-142-20: Data Quality is the Biggest Challenge (LO 4)</v>
          </cell>
        </row>
        <row r="176">
          <cell r="B176" t="str">
            <v>ERM-143-20: Internal Controls Toolkit, Doxey, Ch. 1, pp. 11-17 &amp; 27-35 (LO 4)</v>
          </cell>
        </row>
        <row r="177">
          <cell r="B177" t="str">
            <v>ERM-144-20: Ch. 13: Asset Liability Management Techniques and Practices for Insurance Companies, IAA Risk Book (LO 4)</v>
          </cell>
        </row>
        <row r="178">
          <cell r="B178" t="str">
            <v>ERM-702-12: IAA Note on ERM for Capital and Solvency Purposes in the Insurance Industry, Pages 9–38 (LO 4)</v>
          </cell>
        </row>
        <row r="179">
          <cell r="B179" t="str">
            <v>Financial Enterprise Risk Management, Sweeting, 2011, Ch. 8  Risk Identification (LO 4)</v>
          </cell>
        </row>
        <row r="180">
          <cell r="B180" t="str">
            <v>Financial Enterprise Risk Management, Sweeting, 2011, Ch. 14  Quantifying Particular Risks (LO 4)</v>
          </cell>
        </row>
        <row r="181">
          <cell r="B181" t="str">
            <v>Financial Enterprise Risk Management, Sweeting, 2011 Ch. 16  Responses to Risk (LO 4)</v>
          </cell>
        </row>
        <row r="182">
          <cell r="B182" t="str">
            <v>Modeling Tail Behavior with Extreme Value Theory, Risk Management, Sept 2009 (LO 4)</v>
          </cell>
        </row>
        <row r="183">
          <cell r="B183" t="str">
            <v>National Risk Management A Practical ERM Approach for Federal Governments, pp. 11-22 (LO 4)</v>
          </cell>
        </row>
        <row r="184">
          <cell r="B184" t="str">
            <v>Parameter Uncertainty, CAS, CIA and SOA, 2017 (LO 4)</v>
          </cell>
        </row>
        <row r="185">
          <cell r="B185" t="str">
            <v>Risk Appetite: Linkage with Strategic Planning Report  (LO 4)</v>
          </cell>
        </row>
        <row r="186">
          <cell r="B186" t="str">
            <v>Value-at- Risk, Third Edition, The New Benchmark for Managing Financial Risk,  Jorion Ch. 7  Portfolio Risk: Analytical Methods (LO 4)</v>
          </cell>
        </row>
        <row r="187">
          <cell r="B187" t="str">
            <v>Value-at- Risk, Third Edition, The New Benchmark for Managing Financial Risk,  Jorion Ch. 9  Forecasting Risk and Correlations (LO 4)</v>
          </cell>
        </row>
        <row r="188">
          <cell r="B188" t="str">
            <v>Value-at- Risk, Third Edition, The New Benchmark for Managing Financial Risk,  Jorion Ch. 12  Monte Carlo Methods (LO 4)</v>
          </cell>
        </row>
        <row r="189">
          <cell r="B189" t="str">
            <v>Value-at- Risk, Third Edition, The New Benchmark for Managing Financial Risk,  Jorion Ch. 13  Liquidity Risk (Except section 13.4) (LO 4)</v>
          </cell>
        </row>
        <row r="190">
          <cell r="B190" t="str">
            <v>Value-at- Risk, Third Edition, The New Benchmark for Managing Financial Risk,  Jorion Ch. 18  Credit Risk Management (LO 4)</v>
          </cell>
        </row>
        <row r="191">
          <cell r="B191" t="str">
            <v>Not in Use</v>
          </cell>
        </row>
        <row r="192">
          <cell r="B192" t="str">
            <v>A New Approach to Managing Operational Risk, Ch. 8 (LO 5)</v>
          </cell>
        </row>
        <row r="193">
          <cell r="B193" t="str">
            <v>Economic Scenario Generators: A Practical Guide, p. 7-17 (pp. 97-112 background only) (LO 5)</v>
          </cell>
        </row>
        <row r="194">
          <cell r="B194" t="str">
            <v>Embedding Cyber Risk in Risk Management: An Insurer’s Perspective, pp. 12-15 of Cybersecurity: Impact on Insurance Business and Operations (LO 5)</v>
          </cell>
        </row>
        <row r="195">
          <cell r="B195" t="str">
            <v>End to End Assumption Documentation Practices, Product Matters, July 2016 (LO 5)</v>
          </cell>
        </row>
        <row r="196">
          <cell r="B196" t="str">
            <v>ERM-101-12: Measurement and Modeling of Dependencies in Economic Capital (Ch 3-5) (LO 5)</v>
          </cell>
        </row>
        <row r="197">
          <cell r="B197" t="str">
            <v>ERM-102-12: Value-at-Risk:  Evolution, Deficiencies, and Alternatives (LO 5)</v>
          </cell>
        </row>
        <row r="198">
          <cell r="B198" t="str">
            <v>ERM-103-12: Basel Committee - Developments in Modelling Risk Aggregation, pages 72-89 (Excluding Section G.2) (LO 5)</v>
          </cell>
        </row>
        <row r="199">
          <cell r="B199" t="str">
            <v>ERM-104-12: Study Note on Parameter Risk, Venter and Sahasrabuddhe (Except Section 3) (LO 5)</v>
          </cell>
        </row>
        <row r="200">
          <cell r="B200" t="str">
            <v>ERM-106-12: Economic Capital-Practical Considerations-Milliman (LO 5)</v>
          </cell>
        </row>
        <row r="201">
          <cell r="B201" t="str">
            <v>ERM-107-12: Strategic Risk Management Practice, Anderson and Schroder, 2010 Ch. 7  Strategic Risk Analysis (LO 5)</v>
          </cell>
        </row>
        <row r="202">
          <cell r="B202" t="str">
            <v>ERM-110-12: Derivatives: Practice and Principles, Recommendations 9-24 and Section III (LO 5)</v>
          </cell>
        </row>
        <row r="203">
          <cell r="B203" t="str">
            <v>ERM-112-12: Revisiting the Role of Insurance Company ALM within a Risk Management Framework (LO 5)</v>
          </cell>
        </row>
        <row r="204">
          <cell r="B204" t="str">
            <v>ERM-115-13: Creating an Understanding of Special Purpose Vehicles, PWC (LO 5)</v>
          </cell>
        </row>
        <row r="205">
          <cell r="B205" t="str">
            <v>ERM-119-14: Aggregation of risks and Allocation of Capital (Sections 4-7 Excluding 6.3) (LO 5)</v>
          </cell>
        </row>
        <row r="206">
          <cell r="B206" t="str">
            <v>ERM-120-14: IAA Note on Stress Testing and Scenario Analysis (pp. 1-6 and 14-17 and 19-25) (LO 5)</v>
          </cell>
        </row>
        <row r="207">
          <cell r="B207" t="str">
            <v>ERM-122-16: Chapter 1 of Captives and the Management of Risk, 3rd Edition, Kate Westover (LO 5)</v>
          </cell>
        </row>
        <row r="208">
          <cell r="B208" t="str">
            <v>ERM-124-15: Counterparty Credit Risk, First Edition, Jon Gregory, Chapter 2: Defining Counterparty Credit Risk (LO 5)</v>
          </cell>
        </row>
        <row r="209">
          <cell r="B209" t="str">
            <v>ERM-128-17: The Breadth and Scope of the Global Reinsurance Market and the Critical Role Such Market Plays in Supporting Insurance in the United States, Ch. III, IV, and VI (LO 5)</v>
          </cell>
        </row>
        <row r="210">
          <cell r="B210" t="str">
            <v>ERM-129-18: AAA PBR Checklist - Assumptions Setting (Section C) (LO 5)</v>
          </cell>
        </row>
        <row r="211">
          <cell r="B211" t="str">
            <v>ERM-130-18: AAA Model Governance Practice Note  (LO 5)</v>
          </cell>
        </row>
        <row r="212">
          <cell r="B212" t="str">
            <v>ERM-131-18: Leveraging COSO Across The Three Lines Of Defenses (LO 5)</v>
          </cell>
        </row>
        <row r="213">
          <cell r="B213" t="str">
            <v>ERM-133-19: Emerging Risks and Enterprise Risk Management (pp. 2-6) (LO 5)</v>
          </cell>
        </row>
        <row r="214">
          <cell r="B214" t="str">
            <v>ERM-134-19: Group Insurance, Skwire, 2016, Ch. 39: Risk Based Capital Formulas (LO 5)</v>
          </cell>
        </row>
        <row r="215">
          <cell r="B215" t="str">
            <v>ERM-135-20: Risk Management and the Rating Process for Insurance Companies  by A.M. Best (LO 5)</v>
          </cell>
        </row>
        <row r="216">
          <cell r="B216" t="str">
            <v>ERM-136-20: Managing Liquidity Risk: Industry practices and recommendations for CROs (excluding Ch. 4)  (LO 5)</v>
          </cell>
        </row>
        <row r="217">
          <cell r="B217" t="str">
            <v>ERM-137-20: ORSA and the Regulator by AAA (LO 5)</v>
          </cell>
        </row>
        <row r="218">
          <cell r="B218" t="str">
            <v>ERM-138-20: Quantitative Enterprise Risk Management by Mary Hardy, Chapter 6: Extreme Value Theories (LO 5)</v>
          </cell>
        </row>
        <row r="219">
          <cell r="B219" t="str">
            <v>ERM-139-20: Quantitative Enterprise Risk Management by Mary Hardy, Chapter 7: Copulas (LO 5)</v>
          </cell>
        </row>
        <row r="220">
          <cell r="B220" t="str">
            <v>ERM-140-20: Risk Adjustments for Insurance Contracts under IFRS 17: Chapter 3: Risk Adjustment Techniques &amp; Chapter 7: Validation Of Risk Adjustments (LO 5)</v>
          </cell>
        </row>
        <row r="221">
          <cell r="B221" t="str">
            <v>ERM-141-20: Ch. 9: Risk Management, section 5 of Managing Investment Portfolios, Maginn and Tuttle, 3rd Edition, 2007 (LO 5)</v>
          </cell>
        </row>
        <row r="222">
          <cell r="B222" t="str">
            <v>ERM-142-20: Data Quality is the Biggest Challenge (LO 5)</v>
          </cell>
        </row>
        <row r="223">
          <cell r="B223" t="str">
            <v>ERM-143-20: Internal Controls Toolkit, Doxey, Ch. 1, pp. 11-17 &amp; 27-35 (LO 5)</v>
          </cell>
        </row>
        <row r="224">
          <cell r="B224" t="str">
            <v>ERM-144-20: Ch. 13: Asset Liability Management Techniques and Practices for Insurance Companies, IAA Risk Book (LO 5)</v>
          </cell>
        </row>
        <row r="225">
          <cell r="B225" t="str">
            <v>ERM-702-12: IAA Note on ERM for Capital and Solvency Purposes in the Insurance Industry, Pages 9–38 (LO 5)</v>
          </cell>
        </row>
        <row r="226">
          <cell r="B226" t="str">
            <v>Financial Enterprise Risk Management, Sweeting, 2011, Ch. 8  Risk Identification (LO 5)</v>
          </cell>
        </row>
        <row r="227">
          <cell r="B227" t="str">
            <v>Financial Enterprise Risk Management, Sweeting, 2011, Ch. 14  Quantifying Particular Risks (LO 5)</v>
          </cell>
        </row>
        <row r="228">
          <cell r="B228" t="str">
            <v>Financial Enterprise Risk Management, Sweeting, 2011 Ch. 16  Responses to Risk (LO 5)</v>
          </cell>
        </row>
        <row r="229">
          <cell r="B229" t="str">
            <v>Modeling Tail Behavior with Extreme Value Theory, Risk Management, Sept 2009 (LO 5)</v>
          </cell>
        </row>
        <row r="230">
          <cell r="B230" t="str">
            <v>National Risk Management A Practical ERM Approach for Federal Governments, pp. 11-22 (LO 5)</v>
          </cell>
        </row>
        <row r="231">
          <cell r="B231" t="str">
            <v>Parameter Uncertainty, CAS, CIA and SOA, 2017 (LO 5)</v>
          </cell>
        </row>
        <row r="232">
          <cell r="B232" t="str">
            <v>Risk Appetite: Linkage with Strategic Planning Report  (LO 5)</v>
          </cell>
        </row>
        <row r="233">
          <cell r="B233" t="str">
            <v>Value-at- Risk, Third Edition, The New Benchmark for Managing Financial Risk,  Jorion Ch. 7  Portfolio Risk: Analytical Methods (LO 5)</v>
          </cell>
        </row>
        <row r="234">
          <cell r="B234" t="str">
            <v>Value-at- Risk, Third Edition, The New Benchmark for Managing Financial Risk,  Jorion Ch. 9  Forecasting Risk and Correlations (LO 5)</v>
          </cell>
        </row>
        <row r="235">
          <cell r="B235" t="str">
            <v>Value-at- Risk, Third Edition, The New Benchmark for Managing Financial Risk,  Jorion Ch. 12  Monte Carlo Methods (LO 5)</v>
          </cell>
        </row>
        <row r="236">
          <cell r="B236" t="str">
            <v>Value-at- Risk, Third Edition, The New Benchmark for Managing Financial Risk,  Jorion Ch. 13  Liquidity Risk (Except section 13.4) (LO 5)</v>
          </cell>
        </row>
        <row r="237">
          <cell r="B237" t="str">
            <v>Value-at- Risk, Third Edition, The New Benchmark for Managing Financial Risk,  Jorion Ch. 18  Credit Risk Management (LO 5)</v>
          </cell>
        </row>
        <row r="238">
          <cell r="B238" t="str">
            <v>Not in Use</v>
          </cell>
        </row>
        <row r="239">
          <cell r="B239" t="str">
            <v>ERM-414-17: A Tale of Two Formulas (GC)</v>
          </cell>
        </row>
        <row r="240">
          <cell r="B240" t="str">
            <v>ERM-723-20: Issues Paper on Climate Change Risks to the Insurance Sector, sections 2, 3 &amp; 4, Annex A1.1, A1.2 &amp; A1.3 (GI)</v>
          </cell>
        </row>
        <row r="241">
          <cell r="B241" t="str">
            <v>ERM-811-15: Agency Theory And Asymmetric Information (GC)</v>
          </cell>
        </row>
        <row r="242">
          <cell r="B242" t="str">
            <v>ERM-812-15: Valuation for Mergers and Acquisitions, Ch. 1 (GC)</v>
          </cell>
        </row>
        <row r="243">
          <cell r="B243" t="str">
            <v>ERM-813-15: Financial Strucutre, Capital Structure (Capitalization), and Leverage Explained (GC)</v>
          </cell>
        </row>
        <row r="244">
          <cell r="B244" t="str">
            <v>ERM-814-15: Cognitive Bias and their Implications on the Financial Market (GC)</v>
          </cell>
        </row>
        <row r="245">
          <cell r="B245" t="str">
            <v>ERM-817-17: Speech by SEC Staff: The Role of Compliance and Ethics in Risk Management (GC)</v>
          </cell>
        </row>
        <row r="246">
          <cell r="B246" t="str">
            <v>ERM-819-19: Exchange Rate Risk Measurement and Management (GC)</v>
          </cell>
        </row>
        <row r="247">
          <cell r="B247" t="str">
            <v>ERM-820-19: CRO Forum Concept Paper on a Proposed Categorisation Methodology of Cyber Risk, Jun 2016 (GC)</v>
          </cell>
        </row>
        <row r="248">
          <cell r="B248" t="str">
            <v>ERM-822-20: Non-Financial Risk Convergence and Integration (GC)</v>
          </cell>
        </row>
        <row r="249">
          <cell r="B249" t="str">
            <v>ERM-823-21: The Role of Human Resource Management in Risk Management (GC)</v>
          </cell>
        </row>
        <row r="250">
          <cell r="B250" t="str">
            <v>ERM-824-21: Strategic Crisis Management: A Basis for Renewal and Crisis Prevention (GC)</v>
          </cell>
        </row>
        <row r="251">
          <cell r="B251" t="str">
            <v>ERM:825-21: Understanding and Managing the IT Risk Landscape (excluding Section 3.7 &amp; Appendices) (GC)</v>
          </cell>
        </row>
        <row r="252">
          <cell r="B252" t="str">
            <v>ERM-826-21: Machine Decisions: Governance of AI and Big Data Analytics (GC)</v>
          </cell>
        </row>
        <row r="253">
          <cell r="B253" t="str">
            <v>ERM-827-21: SEC Staff Accounting Bulletin: No. 99 – Materiality (excluding footnotes) (GC)</v>
          </cell>
        </row>
        <row r="254">
          <cell r="B254" t="str">
            <v>Incentive Compensation/Risk Management – Integration Incentive Alignment and Risk Mitigation (GC)</v>
          </cell>
        </row>
        <row r="255">
          <cell r="B255" t="str">
            <v>A New Approach for Managing Operational Risk, sections 5-7, 9 &amp; 10 (GC)</v>
          </cell>
        </row>
        <row r="256">
          <cell r="B256" t="str">
            <v>Regulatory Risk and North American Insurance Organizations (sections 6.1-6.14 and section 7) (GC)</v>
          </cell>
        </row>
        <row r="257">
          <cell r="B257" t="str">
            <v>Risk Aggregation and Diversification, excluding Appendices (GC)</v>
          </cell>
        </row>
        <row r="258">
          <cell r="B258" t="str">
            <v>Integration of Risk Management Into Strategic Planning (GC)</v>
          </cell>
        </row>
        <row r="259">
          <cell r="B259" t="str">
            <v>Four Ways to Improve the Relationship Between Enterprise Risk Management and Audit, Oct 2016 (GC)</v>
          </cell>
        </row>
        <row r="260">
          <cell r="B260" t="str">
            <v>Group Insurance, Skwire, 7th Edition, Chapter 42 Enterprise Risk Management for Group Health Insurers (GH)</v>
          </cell>
        </row>
        <row r="261">
          <cell r="B261" t="str">
            <v>ERM-513-13: Extending the Insurance ERM Criteria to the Health Insurance Sector (GH)</v>
          </cell>
        </row>
        <row r="262">
          <cell r="B262" t="str">
            <v>ERM-517-15: The Cost of Waiting, Nov/Dec 2014 Contingencies (GH)</v>
          </cell>
        </row>
        <row r="263">
          <cell r="B263" t="str">
            <v>ERM-521-17: Risk Transfer Formula for Individual and Small Group Markets Under the Affordable Care Act (GH)</v>
          </cell>
        </row>
        <row r="264">
          <cell r="B264" t="str">
            <v>ERM-522-17: Risk Selection Threatens Quality of Care for Certain Patients: Lessons from Europe's Health Insurance Exchanges (GH)</v>
          </cell>
        </row>
        <row r="265">
          <cell r="B265" t="str">
            <v>ERM-523-18: Why are so many co-ops failing? (GH)</v>
          </cell>
        </row>
        <row r="266">
          <cell r="B266" t="str">
            <v>ERM-524-18: Life, Health and Annuity Reinsurance (GH)</v>
          </cell>
        </row>
        <row r="267">
          <cell r="B267" t="str">
            <v>ERM-526-19: The Risks of Pricing New Insurance Products: The Case of Long-Term Care (GH)</v>
          </cell>
        </row>
        <row r="268">
          <cell r="B268" t="str">
            <v>ERM-528-20: Assessing the Health-Care Risk: The Clinical-VaR, a Key Indicator for Sound Management (GH)</v>
          </cell>
        </row>
        <row r="269">
          <cell r="B269" t="str">
            <v>ERM-529-20: RBC Calculation Examples (GH)</v>
          </cell>
        </row>
        <row r="270">
          <cell r="B270" t="str">
            <v>ERM-531-21: Top Health Industry Issues of 2020: Will Digital Start to Show an ROI (GH)</v>
          </cell>
        </row>
        <row r="271">
          <cell r="B271" t="str">
            <v>ERM-532-21: Shared Savings Model Risk in the MSSP Program (GH)</v>
          </cell>
        </row>
        <row r="272">
          <cell r="B272" t="str">
            <v>ERM-533-21: Building a Successful Value-Based Payer Contracting Strategy (GH)</v>
          </cell>
        </row>
        <row r="273">
          <cell r="B273" t="str">
            <v>ERM-534-21: What is Value-Based Healthcare? (GH)</v>
          </cell>
        </row>
        <row r="274">
          <cell r="B274" t="str">
            <v>ASOP 46: Risk Evaluation in Enterprise Risk Management (GH)</v>
          </cell>
        </row>
        <row r="275">
          <cell r="B275" t="str">
            <v>ASOP 47: Risk Treatment in Enterprise Risk Management (GH)</v>
          </cell>
        </row>
        <row r="276">
          <cell r="B276" t="str">
            <v>ASOP 55: Capital Adequacy Assessment (GH)</v>
          </cell>
        </row>
        <row r="277">
          <cell r="B277" t="str">
            <v>ASOP 56: Modeling (excluding Appendices) (GH)</v>
          </cell>
        </row>
        <row r="278">
          <cell r="B278" t="str">
            <v>Risk &amp; Mitigation for Health Insurance Companies (GH)</v>
          </cell>
        </row>
        <row r="279">
          <cell r="B279" t="str">
            <v>Time to Update your Trend Process?, Health Watch (GH)</v>
          </cell>
        </row>
        <row r="280">
          <cell r="B280" t="str">
            <v>Large Group Medical Insurance Reserves, Liabilities, and Actuarial Assets, AAA Public Policy Practice Note (GH)</v>
          </cell>
        </row>
        <row r="281">
          <cell r="B281" t="str">
            <v>ERM-708-13: Natural Catastrophe Loss Modeling (GI)</v>
          </cell>
        </row>
        <row r="282">
          <cell r="B282" t="str">
            <v>ERM-711-16:  Risk Appetite for a General Insurance Undertaking (excluding Appendices) (GI)</v>
          </cell>
        </row>
        <row r="283">
          <cell r="B283" t="str">
            <v>ERM-712-16: Catastrophe Modeling: Guidance for Non-Catastrophe Modellers (GI)</v>
          </cell>
        </row>
        <row r="284">
          <cell r="B284" t="str">
            <v>ERM-714-18: U.S. Property-Casualty: Underwriting Cycle Modeling and Risk Benchmarks, Section 2, pp 92-103</v>
          </cell>
        </row>
        <row r="285">
          <cell r="B285" t="str">
            <v>ERM-719-21: Top 10 Trends in Property and Casualty Insurance: 2020 (GI)</v>
          </cell>
        </row>
        <row r="286">
          <cell r="B286" t="str">
            <v>ERM-721-21: Understanding BCAR for U.S. Property/Casualty Insurers (excluding Appendices) (GI)</v>
          </cell>
        </row>
        <row r="287">
          <cell r="B287" t="str">
            <v>ERM-723-20: Issues Paper on Climate Change Risks to the Insurance Sector, sections 2, 3 &amp; 4, Annex A1.1, A1.2 &amp; A1.3 (GI)</v>
          </cell>
        </row>
        <row r="288">
          <cell r="B288" t="str">
            <v>ERM-724-21: Failures and Near Misses in Insurance: Overview of the Causes and Early Identification, sections 1, 2, 5 &amp; 6 only (GI)</v>
          </cell>
        </row>
        <row r="289">
          <cell r="B289" t="str">
            <v>CIA Research Paper on Quantification of Variability in P&amp;C Liabilities (GI)</v>
          </cell>
        </row>
        <row r="290">
          <cell r="B290" t="str">
            <v>Risk-Adjusted Performance Measurement for P&amp;C Insurers, CAS (excluding Appendix B) (GI)</v>
          </cell>
        </row>
        <row r="291">
          <cell r="B291" t="str">
            <v>The Actuary &amp; Enterprise Risk Management: Integrating Reserve Variability, CAS, E-Forum, Summer 2016 (GI)</v>
          </cell>
        </row>
        <row r="292">
          <cell r="B292" t="str">
            <v>ERM-331-17: Quantifying the Mortality-Longevity Offset (ILA)</v>
          </cell>
        </row>
        <row r="293">
          <cell r="B293" t="str">
            <v>ERM-401-12: Mapping of Life Insurance Risks (ILA)</v>
          </cell>
        </row>
        <row r="294">
          <cell r="B294" t="str">
            <v>ERM-405-14: Secondary Guarantee Universal Life - Practical Considerations (excluding sections 1, 2, and 7) (ILA)</v>
          </cell>
        </row>
        <row r="295">
          <cell r="B295" t="str">
            <v>ERM-408-14: The Captive Triangle: Where Life Insurers' Reserve and Capital Requirements Disappear (pp. 1-11) (ILA)</v>
          </cell>
        </row>
        <row r="296">
          <cell r="B296" t="str">
            <v>ERM-409-14: A Brief Primer on Financial Reinsurance (ILA)</v>
          </cell>
        </row>
        <row r="297">
          <cell r="B297" t="str">
            <v>ERM-410-14: Coinsurance and its Variants (ILA)</v>
          </cell>
        </row>
        <row r="298">
          <cell r="B298" t="str">
            <v>ERM-412-17: Surrenders in the Life Insurance Industry, Geneva Assoc (through Section 4) (ILA)</v>
          </cell>
        </row>
        <row r="299">
          <cell r="B299" t="str">
            <v>ERM-413-17: Hedging for Liabilities in Life Insurance Companies (ILA)</v>
          </cell>
        </row>
        <row r="300">
          <cell r="B300" t="str">
            <v>ERM-414-17: A Tale of Two Formulas (ILA)</v>
          </cell>
        </row>
        <row r="301">
          <cell r="B301" t="str">
            <v>ERM-415-17: Strategic Risk Management in Insurance: Navigating the Rough Waters Ahead, Deloitte (ILA)</v>
          </cell>
        </row>
        <row r="302">
          <cell r="B302" t="str">
            <v>ERM-418-19: Low Interest Rates and the Implications on Life Insurers (ILA)</v>
          </cell>
        </row>
        <row r="303">
          <cell r="B303" t="str">
            <v>ERM-420-20: Variable Annuity Volatility Management: An Era of Risk Control, pp 1-27 (ILA)</v>
          </cell>
        </row>
        <row r="304">
          <cell r="B304" t="str">
            <v>ERM-421-20: The Specter of Antiselection (ILA)</v>
          </cell>
        </row>
        <row r="305">
          <cell r="B305" t="str">
            <v>ERM-422-20: Mortality Improvement: Understanding the Past and Framing the Future (ILA)</v>
          </cell>
        </row>
        <row r="306">
          <cell r="B306" t="str">
            <v>Life Insurance for the Digital Age: An End-to-End View (ILA)</v>
          </cell>
        </row>
        <row r="307">
          <cell r="B307" t="str">
            <v>How Fair Value Measurement Changes Risk Management Behavior in the Insurance Industry (ILA)</v>
          </cell>
        </row>
        <row r="308">
          <cell r="B308" t="str">
            <v>Modeling of Policyholder Behavior for Life Insurance and Annuity Products, pp 7-15 &amp; 68-80 (ILA)</v>
          </cell>
        </row>
        <row r="309">
          <cell r="B309" t="str">
            <v>Hybrid Annuities: A Growth Story (ILA)</v>
          </cell>
        </row>
        <row r="310">
          <cell r="B310" t="str">
            <v>Value at Risk, Jorion, Chapter 8, Multivariate Models (INV)</v>
          </cell>
        </row>
        <row r="311">
          <cell r="B311" t="str">
            <v>Value at Risk, Jorion, Chapter 11, VAR Mapping (INV)</v>
          </cell>
        </row>
        <row r="312">
          <cell r="B312" t="str">
            <v>Value at Risk, Jorion, Chapter 17, VAR and Risk Budgeting in Investment Management (excluding 17.3 and 17.4) (INV)</v>
          </cell>
        </row>
        <row r="313">
          <cell r="B313" t="str">
            <v>The Top Ten Operational Risks: A Survival Guide for Investment Management Firms and Hedge Funds (INV)</v>
          </cell>
        </row>
        <row r="314">
          <cell r="B314" t="str">
            <v>ERM-613-17: Managing Investment Portfolios, Maginn and Tuttle 3rd Edition, Chapter 6, Sections 4-5 only (INV)</v>
          </cell>
        </row>
        <row r="315">
          <cell r="B315" t="str">
            <v>ERM-615-19: The Devil is in the Tails: Actuarial Mathematics and the Subprime Mortgage Crisis (INV)</v>
          </cell>
        </row>
        <row r="316">
          <cell r="B316" t="str">
            <v>ERM-617-19: Chapter 17 (pp 365-377) of Options, Futures, and Other Derivatives (INV)</v>
          </cell>
        </row>
        <row r="317">
          <cell r="B317" t="str">
            <v>ERM-617-19: Chapter 19 (pp 397-425) of Options, Futures, and Other Derivatives (INV)</v>
          </cell>
        </row>
        <row r="318">
          <cell r="B318" t="str">
            <v>ERM-617-19: Chapter 29 (pp 670-686) of Options, Futures, and Other Derivatives (INV)</v>
          </cell>
        </row>
        <row r="319">
          <cell r="B319" t="str">
            <v>ERM-618-20: Chapter 9, section 6 of Managing Investment Portfolios (INV)</v>
          </cell>
        </row>
        <row r="320">
          <cell r="B320" t="str">
            <v>ERM-619-20: Correlation: Pitfalls and Alternatives (INV)</v>
          </cell>
        </row>
        <row r="321">
          <cell r="B321" t="str">
            <v>ERM-620-21: The Evolution of LDI and Role of a Completion Manager (INV)</v>
          </cell>
        </row>
        <row r="322">
          <cell r="B322" t="str">
            <v>ERM-621-21: Liability Driven Investment Explained (INV)</v>
          </cell>
        </row>
        <row r="323">
          <cell r="B323" t="str">
            <v>ERM-321-14: LDI Evolution:  Implementing Dynamic Asset Allocation Strategies that Respond to Changes in Funded Status (RET)</v>
          </cell>
        </row>
        <row r="324">
          <cell r="B324" t="str">
            <v>ERM-327-17: Pension Funding Strategy (Aon) (RET)</v>
          </cell>
        </row>
        <row r="325">
          <cell r="B325" t="str">
            <v>ERM-330-17: Liability Relative Investing I (RET)</v>
          </cell>
        </row>
        <row r="326">
          <cell r="B326" t="str">
            <v>ERM-332-20: Longevity Risk Management (RET)</v>
          </cell>
        </row>
        <row r="327">
          <cell r="B327" t="str">
            <v>ERM-333-21: Green DB: Eliminate Wasteful Practices and Make Your DB Plan Sustainable (RET)</v>
          </cell>
        </row>
        <row r="328">
          <cell r="B328" t="str">
            <v>ERM-621-21: Liability Driven Investment Explained (RET)</v>
          </cell>
        </row>
        <row r="329">
          <cell r="B329" t="str">
            <v>ASOP 51:  Assessment and Disclosure of Risk Associated with Measuring Pension Obligations and Determinging Pension Plan Contributions (RET)</v>
          </cell>
        </row>
        <row r="330">
          <cell r="B330" t="str">
            <v>Pension Risk Transfer, 2014, pp. 1-46 (pp. 7-10 background only) (RET)</v>
          </cell>
        </row>
        <row r="331">
          <cell r="B331" t="str">
            <v>Corporate Pension Risk Management and Corporate Finance: Bridging the Gap between Theory and Practice in Pension Risk Management (RET)</v>
          </cell>
        </row>
        <row r="332">
          <cell r="B332" t="str">
            <v>Embedded Options in Pension Plans, pp 6-10, 28-60 (RET)</v>
          </cell>
        </row>
        <row r="333">
          <cell r="B333" t="str">
            <v>Quantifying Defined Contribution Risk, Risk Management, Mar 2009 (RET)</v>
          </cell>
        </row>
        <row r="336">
          <cell r="A336" t="str">
            <v>LO_1 A</v>
          </cell>
        </row>
        <row r="337">
          <cell r="A337" t="str">
            <v>LO_1 B</v>
          </cell>
          <cell r="C337" t="str">
            <v>Retrieval</v>
          </cell>
        </row>
        <row r="338">
          <cell r="A338" t="str">
            <v>LO_1 C</v>
          </cell>
          <cell r="C338" t="str">
            <v>Comprehension</v>
          </cell>
        </row>
        <row r="339">
          <cell r="A339" t="str">
            <v>LO_2 A</v>
          </cell>
          <cell r="C339" t="str">
            <v>Analysis</v>
          </cell>
        </row>
        <row r="340">
          <cell r="A340" t="str">
            <v>LO_2 B</v>
          </cell>
          <cell r="C340" t="str">
            <v>Knowledge Utilization</v>
          </cell>
        </row>
        <row r="341">
          <cell r="A341" t="str">
            <v>LO_2 C</v>
          </cell>
        </row>
        <row r="342">
          <cell r="A342" t="str">
            <v>LO_2 D</v>
          </cell>
        </row>
        <row r="343">
          <cell r="A343" t="str">
            <v>LO_2 E</v>
          </cell>
        </row>
        <row r="344">
          <cell r="A344" t="str">
            <v>LO_2 F</v>
          </cell>
          <cell r="B344" t="str">
            <v>Look for different wording that conveys the same thing</v>
          </cell>
        </row>
        <row r="345">
          <cell r="A345" t="str">
            <v>LO_2 G</v>
          </cell>
          <cell r="B345" t="str">
            <v>Other relevant points with coherent explanation that are not re-wording the above -- max 1 point (still subject to maximums indicated above)</v>
          </cell>
        </row>
        <row r="346">
          <cell r="A346" t="str">
            <v>LO_3 A</v>
          </cell>
          <cell r="B346" t="str">
            <v>If key words are listed, but no explanation is given, 0 points</v>
          </cell>
        </row>
        <row r="347">
          <cell r="A347" t="str">
            <v>LO_3 B</v>
          </cell>
          <cell r="B347" t="str">
            <v>If the explanation is rushed or difficult to follow, assess whether the candidate appears to understand the issue from what they have written</v>
          </cell>
        </row>
        <row r="348">
          <cell r="A348" t="str">
            <v>LO_3 C</v>
          </cell>
          <cell r="B348" t="str">
            <v>Avoid double counting two ways of saying the same thing.</v>
          </cell>
        </row>
        <row r="349">
          <cell r="A349" t="str">
            <v>LO_4 A</v>
          </cell>
          <cell r="B349" t="str">
            <v>If two items are combined in a single bullet, award 2 points if the explanations are adequate</v>
          </cell>
        </row>
        <row r="350">
          <cell r="A350" t="str">
            <v>LO_4 B</v>
          </cell>
          <cell r="B350" t="str">
            <v>If one item is spread over several bullets, award 1 point.</v>
          </cell>
        </row>
        <row r="351">
          <cell r="A351" t="str">
            <v>LO_4 C</v>
          </cell>
          <cell r="B351" t="str">
            <v>Calculation: Candidates who get the right answer, with a reasonably clear process, award full credit.</v>
          </cell>
        </row>
        <row r="352">
          <cell r="A352" t="str">
            <v>LO_4 D</v>
          </cell>
          <cell r="B352" t="str">
            <v>Calculation: Candidates who get the right answer but lack clarity should receive substantial credit</v>
          </cell>
        </row>
        <row r="353">
          <cell r="A353" t="str">
            <v>LO_4 E</v>
          </cell>
          <cell r="B353" t="str">
            <v>Calculation: Candidates who get the wrong answer should get partial credit for any correct elements that are substantive to the calculation</v>
          </cell>
        </row>
        <row r="354">
          <cell r="A354" t="str">
            <v>LO_4 F</v>
          </cell>
        </row>
        <row r="355">
          <cell r="A355" t="str">
            <v>LO_4 G</v>
          </cell>
        </row>
        <row r="356">
          <cell r="A356" t="str">
            <v>LO_4 H</v>
          </cell>
        </row>
        <row r="357">
          <cell r="A357" t="str">
            <v>LO_4 I</v>
          </cell>
        </row>
        <row r="358">
          <cell r="A358" t="str">
            <v>LO_5 A</v>
          </cell>
        </row>
        <row r="359">
          <cell r="A359" t="str">
            <v>LO_5 B</v>
          </cell>
        </row>
        <row r="360">
          <cell r="A360" t="str">
            <v>LO_5 C</v>
          </cell>
        </row>
        <row r="361">
          <cell r="A361" t="str">
            <v>LO_5 D</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come_Stmt"/>
      <sheetName val="Balance_Sheet"/>
      <sheetName val="Value at Risk"/>
      <sheetName val="Economic Capital"/>
      <sheetName val="Liability Maturity"/>
      <sheetName val="Asset Maturity"/>
      <sheetName val="Engagement"/>
      <sheetName val="Income_Stmt for FD"/>
      <sheetName val="Balance_Sheet for FD"/>
      <sheetName val="DB_IS"/>
      <sheetName val="DB_BS"/>
      <sheetName val="DB_CF"/>
      <sheetName val="DB_EC"/>
      <sheetName val="DB_VaR"/>
      <sheetName val="DB_Asset Maturity"/>
      <sheetName val="DB Liab Maturity"/>
      <sheetName val="Sheet4"/>
      <sheetName val="earnings_per_common_share"/>
    </sheetNames>
    <sheetDataSet>
      <sheetData sheetId="0">
        <row r="2">
          <cell r="B2">
            <v>37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and Methods"/>
      <sheetName val="Cash Flow"/>
      <sheetName val="Census"/>
      <sheetName val="FAS Results"/>
      <sheetName val="Participant Summary"/>
      <sheetName val="Assets"/>
      <sheetName val="Age-Svc Chart"/>
      <sheetName val="PPA Results"/>
      <sheetName val="Reconciliation"/>
      <sheetName val="FAS Annuity Factor"/>
      <sheetName val="PPA Annuity Factor"/>
      <sheetName val="417e Annuity Factor"/>
      <sheetName val="Assumptions"/>
    </sheetNames>
    <sheetDataSet>
      <sheetData sheetId="0"/>
      <sheetData sheetId="1"/>
      <sheetData sheetId="2">
        <row r="4">
          <cell r="K4">
            <v>0.04</v>
          </cell>
        </row>
      </sheetData>
      <sheetData sheetId="3"/>
      <sheetData sheetId="4"/>
      <sheetData sheetId="5"/>
      <sheetData sheetId="6"/>
      <sheetData sheetId="7"/>
      <sheetData sheetId="8"/>
      <sheetData sheetId="9"/>
      <sheetData sheetId="10"/>
      <sheetData sheetId="11"/>
      <sheetData sheetId="12">
        <row r="4">
          <cell r="G4">
            <v>2020</v>
          </cell>
        </row>
        <row r="5">
          <cell r="C5">
            <v>0.04</v>
          </cell>
          <cell r="D5">
            <v>0.05</v>
          </cell>
          <cell r="E5">
            <v>0.04</v>
          </cell>
          <cell r="F5">
            <v>4.2500000000000003E-2</v>
          </cell>
          <cell r="G5">
            <v>4.2500000000000003E-2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CaseStudy"/>
      <sheetName val="Total"/>
      <sheetName val="Term"/>
      <sheetName val="UL"/>
      <sheetName val="VA"/>
      <sheetName val="SPIA"/>
      <sheetName val="Corp"/>
      <sheetName val="SurplusNote"/>
      <sheetName val="Asset Table"/>
      <sheetName val="RatingAgency"/>
      <sheetName val="Term_Tot"/>
      <sheetName val="UL_Tot"/>
      <sheetName val="VA_Tot"/>
      <sheetName val="SPIA_Tot"/>
      <sheetName val="Changes"/>
    </sheetNames>
    <sheetDataSet>
      <sheetData sheetId="0" refreshError="1">
        <row r="4">
          <cell r="B4">
            <v>2016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57"/>
  <sheetViews>
    <sheetView topLeftCell="A32" zoomScaleNormal="100" workbookViewId="0">
      <selection activeCell="E55" sqref="E55"/>
    </sheetView>
  </sheetViews>
  <sheetFormatPr defaultColWidth="8.85546875" defaultRowHeight="15.75" x14ac:dyDescent="0.25"/>
  <cols>
    <col min="1" max="1" width="8.85546875" style="3"/>
    <col min="2" max="2" width="16.85546875" style="3" customWidth="1"/>
    <col min="3" max="6" width="14.42578125" style="3" customWidth="1"/>
    <col min="7" max="16384" width="8.85546875" style="3"/>
  </cols>
  <sheetData>
    <row r="1" spans="1:9" customFormat="1" x14ac:dyDescent="0.25">
      <c r="A1" s="11" t="s">
        <v>14</v>
      </c>
    </row>
    <row r="2" spans="1:9" customFormat="1" x14ac:dyDescent="0.25">
      <c r="A2" s="11" t="s">
        <v>15</v>
      </c>
    </row>
    <row r="3" spans="1:9" customFormat="1" x14ac:dyDescent="0.25">
      <c r="A3" s="11" t="s">
        <v>16</v>
      </c>
    </row>
    <row r="4" spans="1:9" customFormat="1" x14ac:dyDescent="0.25">
      <c r="A4" s="11" t="s">
        <v>17</v>
      </c>
    </row>
    <row r="5" spans="1:9" customFormat="1" x14ac:dyDescent="0.25">
      <c r="A5" s="11" t="s">
        <v>18</v>
      </c>
    </row>
    <row r="6" spans="1:9" customFormat="1" x14ac:dyDescent="0.25">
      <c r="A6" s="11" t="s">
        <v>19</v>
      </c>
    </row>
    <row r="7" spans="1:9" x14ac:dyDescent="0.25">
      <c r="A7" s="1"/>
    </row>
    <row r="8" spans="1:9" x14ac:dyDescent="0.25">
      <c r="A8" s="1" t="s">
        <v>20</v>
      </c>
    </row>
    <row r="10" spans="1:9" x14ac:dyDescent="0.25">
      <c r="A10" s="74" t="s">
        <v>1</v>
      </c>
      <c r="B10" s="74"/>
      <c r="C10" s="74"/>
      <c r="D10" s="74"/>
      <c r="E10" s="74"/>
      <c r="F10" s="74"/>
      <c r="G10" s="74"/>
      <c r="H10" s="74"/>
      <c r="I10" s="74"/>
    </row>
    <row r="11" spans="1:9" x14ac:dyDescent="0.25">
      <c r="A11" s="74"/>
      <c r="B11" s="74"/>
      <c r="C11" s="74"/>
      <c r="D11" s="74"/>
      <c r="E11" s="74"/>
      <c r="F11" s="74"/>
      <c r="G11" s="74"/>
      <c r="H11" s="74"/>
      <c r="I11" s="74"/>
    </row>
    <row r="12" spans="1:9" x14ac:dyDescent="0.25">
      <c r="A12" s="74"/>
      <c r="B12" s="74"/>
      <c r="C12" s="74"/>
      <c r="D12" s="74"/>
      <c r="E12" s="74"/>
      <c r="F12" s="74"/>
      <c r="G12" s="74"/>
      <c r="H12" s="74"/>
      <c r="I12" s="74"/>
    </row>
    <row r="13" spans="1:9" x14ac:dyDescent="0.25">
      <c r="A13" s="6"/>
      <c r="B13" s="6"/>
      <c r="C13" s="6"/>
      <c r="D13" s="6"/>
      <c r="E13" s="6"/>
      <c r="F13" s="6"/>
      <c r="G13" s="6"/>
      <c r="H13" s="6"/>
      <c r="I13" s="6"/>
    </row>
    <row r="14" spans="1:9" ht="15.6" customHeight="1" x14ac:dyDescent="0.25">
      <c r="A14" s="75" t="s">
        <v>2</v>
      </c>
      <c r="B14" s="75"/>
      <c r="C14" s="75"/>
      <c r="D14" s="75"/>
      <c r="E14" s="75"/>
      <c r="F14" s="75"/>
      <c r="G14" s="75"/>
      <c r="H14" s="75"/>
      <c r="I14" s="75"/>
    </row>
    <row r="15" spans="1:9" x14ac:dyDescent="0.25">
      <c r="A15" s="75"/>
      <c r="B15" s="75"/>
      <c r="C15" s="75"/>
      <c r="D15" s="75"/>
      <c r="E15" s="75"/>
      <c r="F15" s="75"/>
      <c r="G15" s="75"/>
      <c r="H15" s="75"/>
      <c r="I15" s="75"/>
    </row>
    <row r="16" spans="1:9" x14ac:dyDescent="0.25">
      <c r="A16" s="7"/>
      <c r="B16" s="7"/>
      <c r="C16" s="7"/>
      <c r="D16" s="7"/>
      <c r="E16" s="7"/>
      <c r="F16" s="7"/>
      <c r="G16" s="7"/>
      <c r="H16" s="7"/>
      <c r="I16" s="7"/>
    </row>
    <row r="17" spans="1:9" x14ac:dyDescent="0.25">
      <c r="A17" s="76" t="s">
        <v>3</v>
      </c>
      <c r="B17" s="76"/>
      <c r="C17" s="76"/>
      <c r="D17" s="76"/>
      <c r="E17" s="76"/>
      <c r="F17" s="76"/>
      <c r="G17" s="76"/>
      <c r="H17" s="76"/>
      <c r="I17" s="76"/>
    </row>
    <row r="18" spans="1:9" ht="16.5" thickBot="1" x14ac:dyDescent="0.3">
      <c r="A18" s="4"/>
      <c r="B18" s="4"/>
      <c r="C18" s="4"/>
      <c r="D18" s="4"/>
      <c r="E18" s="4"/>
      <c r="F18" s="4"/>
      <c r="G18" s="4"/>
      <c r="H18" s="4"/>
      <c r="I18" s="4"/>
    </row>
    <row r="19" spans="1:9" s="2" customFormat="1" x14ac:dyDescent="0.25">
      <c r="A19" s="4"/>
      <c r="B19" s="77"/>
      <c r="C19" s="79" t="s">
        <v>4</v>
      </c>
      <c r="D19" s="79" t="s">
        <v>10</v>
      </c>
      <c r="E19" s="79" t="s">
        <v>6</v>
      </c>
      <c r="F19" s="79" t="s">
        <v>7</v>
      </c>
      <c r="G19" s="4"/>
      <c r="H19" s="4"/>
      <c r="I19" s="4"/>
    </row>
    <row r="20" spans="1:9" s="2" customFormat="1" ht="16.5" thickBot="1" x14ac:dyDescent="0.3">
      <c r="A20" s="4"/>
      <c r="B20" s="78"/>
      <c r="C20" s="80"/>
      <c r="D20" s="80" t="s">
        <v>5</v>
      </c>
      <c r="E20" s="80"/>
      <c r="F20" s="80"/>
      <c r="G20" s="4"/>
      <c r="H20" s="4"/>
      <c r="I20" s="4"/>
    </row>
    <row r="21" spans="1:9" s="2" customFormat="1" ht="16.5" thickBot="1" x14ac:dyDescent="0.3">
      <c r="A21" s="4"/>
      <c r="B21" s="8" t="s">
        <v>23</v>
      </c>
      <c r="C21" s="5">
        <v>50</v>
      </c>
      <c r="D21" s="5">
        <v>1.4</v>
      </c>
      <c r="E21" s="32">
        <v>-0.56000000000000005</v>
      </c>
      <c r="F21" s="32">
        <v>0.12</v>
      </c>
      <c r="G21" s="4"/>
      <c r="H21" s="4"/>
      <c r="I21" s="14"/>
    </row>
    <row r="22" spans="1:9" s="2" customFormat="1" ht="16.5" thickBot="1" x14ac:dyDescent="0.3">
      <c r="A22" s="4"/>
      <c r="B22" s="8" t="s">
        <v>8</v>
      </c>
      <c r="C22" s="5">
        <v>60</v>
      </c>
      <c r="D22" s="5">
        <v>0.08</v>
      </c>
      <c r="E22" s="32">
        <v>0.04</v>
      </c>
      <c r="F22" s="32">
        <v>0.02</v>
      </c>
      <c r="G22" s="4"/>
      <c r="H22" s="4"/>
      <c r="I22" s="14"/>
    </row>
    <row r="23" spans="1:9" s="2" customFormat="1" ht="16.5" thickBot="1" x14ac:dyDescent="0.3">
      <c r="A23" s="4"/>
      <c r="B23" s="8" t="s">
        <v>9</v>
      </c>
      <c r="C23" s="5">
        <v>40</v>
      </c>
      <c r="D23" s="5">
        <v>0.01</v>
      </c>
      <c r="E23" s="32">
        <v>-0.01</v>
      </c>
      <c r="F23" s="32">
        <v>5.0000000000000001E-3</v>
      </c>
      <c r="G23" s="4"/>
      <c r="H23" s="4"/>
      <c r="I23" s="14"/>
    </row>
    <row r="24" spans="1:9" x14ac:dyDescent="0.25">
      <c r="A24" s="4"/>
      <c r="B24" s="4"/>
      <c r="C24" s="4"/>
      <c r="D24" s="4"/>
      <c r="E24" s="4"/>
      <c r="F24" s="4"/>
      <c r="G24" s="4"/>
    </row>
    <row r="27" spans="1:9" ht="15.75" customHeight="1" x14ac:dyDescent="0.25">
      <c r="A27" s="3" t="s">
        <v>11</v>
      </c>
      <c r="B27" s="2" t="s">
        <v>12</v>
      </c>
      <c r="C27" s="9"/>
      <c r="D27" s="9"/>
      <c r="E27" s="9"/>
      <c r="F27" s="9"/>
      <c r="G27" s="9"/>
      <c r="H27" s="9"/>
      <c r="I27" s="9"/>
    </row>
    <row r="28" spans="1:9" x14ac:dyDescent="0.25">
      <c r="B28" s="9"/>
      <c r="C28" s="9"/>
      <c r="D28" s="9"/>
      <c r="E28" s="9"/>
      <c r="F28" s="9"/>
      <c r="G28" s="9"/>
      <c r="H28" s="9"/>
      <c r="I28" s="9"/>
    </row>
    <row r="30" spans="1:9" x14ac:dyDescent="0.25">
      <c r="B30" s="3" t="s">
        <v>0</v>
      </c>
    </row>
    <row r="31" spans="1:9" ht="16.5" thickBot="1" x14ac:dyDescent="0.3"/>
    <row r="32" spans="1:9" x14ac:dyDescent="0.25">
      <c r="D32" s="12" t="s">
        <v>21</v>
      </c>
      <c r="E32" s="15">
        <f>(ABS(C41)+ABS(C42))*1000</f>
        <v>44000</v>
      </c>
      <c r="F32" s="16"/>
    </row>
    <row r="33" spans="2:9" ht="16.5" thickBot="1" x14ac:dyDescent="0.3">
      <c r="E33" s="17"/>
      <c r="F33" s="18"/>
    </row>
    <row r="34" spans="2:9" x14ac:dyDescent="0.25">
      <c r="E34" s="19"/>
      <c r="F34" s="19"/>
      <c r="G34" s="20"/>
    </row>
    <row r="35" spans="2:9" x14ac:dyDescent="0.25">
      <c r="B35" s="21"/>
      <c r="C35" s="21" t="s">
        <v>24</v>
      </c>
      <c r="D35" s="10"/>
      <c r="E35" s="10"/>
      <c r="F35" s="22" t="s">
        <v>8</v>
      </c>
      <c r="G35" s="10"/>
      <c r="H35" s="22" t="s">
        <v>9</v>
      </c>
      <c r="I35"/>
    </row>
    <row r="36" spans="2:9" x14ac:dyDescent="0.25">
      <c r="B36" s="23" t="s">
        <v>6</v>
      </c>
      <c r="C36" s="24">
        <f>E21</f>
        <v>-0.56000000000000005</v>
      </c>
      <c r="D36" s="10" t="s">
        <v>25</v>
      </c>
      <c r="E36" s="25" t="s">
        <v>26</v>
      </c>
      <c r="F36" s="24">
        <f>E22</f>
        <v>0.04</v>
      </c>
      <c r="G36" s="26" t="s">
        <v>27</v>
      </c>
      <c r="H36" s="24">
        <f>E23</f>
        <v>-0.01</v>
      </c>
      <c r="I36"/>
    </row>
    <row r="37" spans="2:9" x14ac:dyDescent="0.25">
      <c r="B37" s="27" t="s">
        <v>7</v>
      </c>
      <c r="C37" s="28">
        <f>F21</f>
        <v>0.12</v>
      </c>
      <c r="D37" s="10" t="s">
        <v>25</v>
      </c>
      <c r="E37" s="25" t="s">
        <v>26</v>
      </c>
      <c r="F37" s="28">
        <f>F22</f>
        <v>0.02</v>
      </c>
      <c r="G37" s="26" t="s">
        <v>27</v>
      </c>
      <c r="H37" s="29">
        <f>F23</f>
        <v>5.0000000000000001E-3</v>
      </c>
      <c r="I37"/>
    </row>
    <row r="38" spans="2:9" x14ac:dyDescent="0.25">
      <c r="B38"/>
      <c r="C38"/>
      <c r="D38" s="10"/>
      <c r="E38" s="10"/>
      <c r="F38"/>
      <c r="G38" s="10"/>
      <c r="H38"/>
      <c r="I38"/>
    </row>
    <row r="39" spans="2:9" x14ac:dyDescent="0.25">
      <c r="B39" t="s">
        <v>28</v>
      </c>
      <c r="C39"/>
      <c r="D39" s="10"/>
      <c r="E39" s="10"/>
      <c r="F39"/>
      <c r="G39" s="10"/>
      <c r="H39"/>
      <c r="I39"/>
    </row>
    <row r="40" spans="2:9" x14ac:dyDescent="0.25">
      <c r="B40"/>
      <c r="C40"/>
      <c r="D40" s="10"/>
      <c r="E40" s="10"/>
      <c r="F40"/>
      <c r="G40" s="10"/>
      <c r="H40"/>
      <c r="I40"/>
    </row>
    <row r="41" spans="2:9" x14ac:dyDescent="0.25">
      <c r="B41" s="30" t="s">
        <v>29</v>
      </c>
      <c r="C41" s="31">
        <f>(C36-H36*C42)/F36</f>
        <v>-4.0000000000000009</v>
      </c>
      <c r="D41" s="10"/>
      <c r="E41" s="10"/>
      <c r="F41"/>
      <c r="G41" s="10"/>
      <c r="H41"/>
      <c r="I41"/>
    </row>
    <row r="42" spans="2:9" x14ac:dyDescent="0.25">
      <c r="B42" s="30" t="s">
        <v>30</v>
      </c>
      <c r="C42" s="31">
        <f>(C36-2*C37)/(H36-2*H37)</f>
        <v>40</v>
      </c>
      <c r="D42" s="10"/>
      <c r="E42" s="10"/>
      <c r="F42"/>
      <c r="G42" s="10"/>
      <c r="H42"/>
      <c r="I42"/>
    </row>
    <row r="43" spans="2:9" x14ac:dyDescent="0.25">
      <c r="B43"/>
      <c r="C43"/>
      <c r="D43" s="10"/>
      <c r="E43" s="10"/>
      <c r="F43"/>
      <c r="G43" s="10"/>
      <c r="H43"/>
      <c r="I43"/>
    </row>
    <row r="44" spans="2:9" x14ac:dyDescent="0.25">
      <c r="B44" t="s">
        <v>31</v>
      </c>
      <c r="C44"/>
      <c r="D44" s="10"/>
      <c r="E44" s="10"/>
      <c r="F44"/>
      <c r="G44" s="10"/>
      <c r="H44"/>
      <c r="I44"/>
    </row>
    <row r="45" spans="2:9" x14ac:dyDescent="0.25">
      <c r="B45" t="s">
        <v>32</v>
      </c>
      <c r="C45"/>
      <c r="D45" s="10"/>
      <c r="E45" s="10"/>
      <c r="F45"/>
      <c r="G45" s="10"/>
      <c r="H45"/>
      <c r="I45"/>
    </row>
    <row r="46" spans="2:9" x14ac:dyDescent="0.25">
      <c r="B46"/>
      <c r="C46"/>
      <c r="D46" s="10"/>
      <c r="E46" s="10"/>
      <c r="F46"/>
      <c r="G46" s="10"/>
      <c r="H46"/>
      <c r="I46"/>
    </row>
    <row r="47" spans="2:9" x14ac:dyDescent="0.25">
      <c r="B47"/>
      <c r="C47"/>
      <c r="D47" s="10"/>
      <c r="E47" s="10"/>
      <c r="F47"/>
      <c r="G47" s="10"/>
      <c r="H47"/>
      <c r="I47"/>
    </row>
    <row r="48" spans="2:9" x14ac:dyDescent="0.25">
      <c r="B48"/>
      <c r="C48"/>
      <c r="D48" s="10"/>
      <c r="E48" s="10"/>
      <c r="F48"/>
      <c r="G48" s="10"/>
      <c r="H48"/>
      <c r="I48"/>
    </row>
    <row r="49" spans="2:9" x14ac:dyDescent="0.25">
      <c r="B49"/>
      <c r="C49"/>
      <c r="D49" s="10"/>
      <c r="E49" s="10"/>
      <c r="F49"/>
      <c r="G49" s="10"/>
      <c r="H49"/>
      <c r="I49"/>
    </row>
    <row r="50" spans="2:9" ht="15.75" customHeight="1" x14ac:dyDescent="0.25">
      <c r="B50" s="2" t="s">
        <v>13</v>
      </c>
      <c r="C50" s="9"/>
      <c r="D50" s="9"/>
      <c r="E50" s="9"/>
      <c r="F50" s="9"/>
      <c r="G50" s="9"/>
      <c r="H50" s="9"/>
      <c r="I50" s="9"/>
    </row>
    <row r="51" spans="2:9" x14ac:dyDescent="0.25">
      <c r="B51" s="9"/>
      <c r="C51" s="9"/>
      <c r="D51" s="9"/>
      <c r="E51" s="9"/>
      <c r="F51" s="9"/>
      <c r="G51" s="9"/>
      <c r="H51" s="9"/>
      <c r="I51" s="9"/>
    </row>
    <row r="53" spans="2:9" ht="16.5" thickBot="1" x14ac:dyDescent="0.3">
      <c r="B53" s="3" t="s">
        <v>0</v>
      </c>
    </row>
    <row r="54" spans="2:9" ht="16.5" thickBot="1" x14ac:dyDescent="0.3">
      <c r="D54" s="12" t="s">
        <v>22</v>
      </c>
      <c r="E54" s="13">
        <f>(C41*D22+C42*D23)*D56*D57</f>
        <v>7999.9999999999955</v>
      </c>
    </row>
    <row r="56" spans="2:9" x14ac:dyDescent="0.25">
      <c r="B56" s="3" t="s">
        <v>33</v>
      </c>
      <c r="D56" s="3">
        <v>1000</v>
      </c>
    </row>
    <row r="57" spans="2:9" x14ac:dyDescent="0.25">
      <c r="B57" s="3" t="s">
        <v>34</v>
      </c>
      <c r="D57" s="3">
        <v>100</v>
      </c>
    </row>
  </sheetData>
  <mergeCells count="8">
    <mergeCell ref="A10:I12"/>
    <mergeCell ref="A14:I15"/>
    <mergeCell ref="A17:I17"/>
    <mergeCell ref="B19:B20"/>
    <mergeCell ref="C19:C20"/>
    <mergeCell ref="E19:E20"/>
    <mergeCell ref="F19:F20"/>
    <mergeCell ref="D19:D20"/>
  </mergeCells>
  <pageMargins left="0.7" right="0.7" top="0.75" bottom="0.75" header="0.3" footer="0.3"/>
  <pageSetup scale="84"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3E34-4253-4F53-AFF0-D1FF53ECDB54}">
  <dimension ref="A2:I23"/>
  <sheetViews>
    <sheetView zoomScaleNormal="100" workbookViewId="0">
      <selection activeCell="A7" sqref="A7"/>
    </sheetView>
  </sheetViews>
  <sheetFormatPr defaultColWidth="8.85546875" defaultRowHeight="12.75" x14ac:dyDescent="0.2"/>
  <cols>
    <col min="1" max="8" width="13.28515625" style="33" customWidth="1"/>
    <col min="9" max="16384" width="8.85546875" style="33"/>
  </cols>
  <sheetData>
    <row r="2" spans="1:9" ht="13.5" thickBot="1" x14ac:dyDescent="0.25"/>
    <row r="3" spans="1:9" ht="15.75" thickBot="1" x14ac:dyDescent="0.25">
      <c r="A3" s="68" t="s">
        <v>55</v>
      </c>
      <c r="B3" s="67" t="s">
        <v>54</v>
      </c>
      <c r="C3" s="67" t="s">
        <v>53</v>
      </c>
      <c r="D3" s="67" t="s">
        <v>52</v>
      </c>
      <c r="E3" s="66" t="s">
        <v>51</v>
      </c>
      <c r="F3" s="65" t="s">
        <v>50</v>
      </c>
      <c r="G3" s="64" t="s">
        <v>49</v>
      </c>
    </row>
    <row r="4" spans="1:9" ht="15.75" thickBot="1" x14ac:dyDescent="0.25">
      <c r="A4" s="61" t="s">
        <v>47</v>
      </c>
      <c r="B4" s="60">
        <v>96</v>
      </c>
      <c r="C4" s="59">
        <v>0.4</v>
      </c>
      <c r="D4" s="59">
        <v>0.02</v>
      </c>
      <c r="E4" s="58">
        <f>100/B4-1</f>
        <v>4.1666666666666741E-2</v>
      </c>
      <c r="F4" s="63">
        <f>(E4-D4)/(1-C4)</f>
        <v>3.6111111111111233E-2</v>
      </c>
      <c r="G4" s="62">
        <f>1/(1+D4)*F4*(1-C4)*100</f>
        <v>2.1241830065359544</v>
      </c>
    </row>
    <row r="5" spans="1:9" ht="15.75" thickBot="1" x14ac:dyDescent="0.25">
      <c r="A5" s="61" t="s">
        <v>38</v>
      </c>
      <c r="B5" s="60">
        <v>97</v>
      </c>
      <c r="C5" s="59">
        <v>0.3</v>
      </c>
      <c r="D5" s="59">
        <v>0.02</v>
      </c>
      <c r="E5" s="58">
        <f>100/B5-1</f>
        <v>3.0927835051546282E-2</v>
      </c>
      <c r="F5" s="57">
        <f>(E5-D5)/(1-C5)</f>
        <v>1.5611192930780404E-2</v>
      </c>
      <c r="G5" s="56">
        <f>1/(1+D5)*F5*(1-C5)*100</f>
        <v>1.0713563776025767</v>
      </c>
    </row>
    <row r="6" spans="1:9" ht="15.75" thickBot="1" x14ac:dyDescent="0.25">
      <c r="A6" s="61" t="s">
        <v>37</v>
      </c>
      <c r="B6" s="60">
        <v>97.5</v>
      </c>
      <c r="C6" s="59">
        <v>0.15</v>
      </c>
      <c r="D6" s="59">
        <v>0.02</v>
      </c>
      <c r="E6" s="58">
        <f>100/B6-1</f>
        <v>2.564102564102555E-2</v>
      </c>
      <c r="F6" s="57">
        <f>(E6-D6)/(1-C6)</f>
        <v>6.6365007541477053E-3</v>
      </c>
      <c r="G6" s="56">
        <f>1/(1+D6)*F6*(1-C6)*100</f>
        <v>0.55304172951230879</v>
      </c>
    </row>
    <row r="8" spans="1:9" ht="15.75" thickBot="1" x14ac:dyDescent="0.3">
      <c r="G8" s="55"/>
      <c r="H8" s="55"/>
      <c r="I8" s="55"/>
    </row>
    <row r="9" spans="1:9" ht="15.75" thickBot="1" x14ac:dyDescent="0.25">
      <c r="A9" s="48" t="s">
        <v>48</v>
      </c>
      <c r="B9" s="47"/>
      <c r="C9" s="47"/>
      <c r="D9" s="47"/>
      <c r="E9" s="54"/>
    </row>
    <row r="10" spans="1:9" ht="15" x14ac:dyDescent="0.25">
      <c r="A10" s="45" t="s">
        <v>44</v>
      </c>
      <c r="B10" s="44" t="s">
        <v>43</v>
      </c>
      <c r="C10" s="44" t="s">
        <v>42</v>
      </c>
      <c r="D10" s="44" t="s">
        <v>41</v>
      </c>
      <c r="E10" s="43" t="s">
        <v>40</v>
      </c>
    </row>
    <row r="11" spans="1:9" ht="15" x14ac:dyDescent="0.2">
      <c r="A11" s="42" t="s">
        <v>39</v>
      </c>
      <c r="B11" s="41">
        <v>0</v>
      </c>
      <c r="C11" s="40">
        <f>(1-F4)*(1-F5)</f>
        <v>0.94884143348060879</v>
      </c>
      <c r="D11" s="39">
        <f>B11*C11</f>
        <v>0</v>
      </c>
      <c r="E11" s="38">
        <f>(B11-$D$15)^2*C11</f>
        <v>10.080506022886517</v>
      </c>
    </row>
    <row r="12" spans="1:9" ht="15" x14ac:dyDescent="0.2">
      <c r="A12" s="42" t="s">
        <v>47</v>
      </c>
      <c r="B12" s="41">
        <f>100*(1-C4)</f>
        <v>60</v>
      </c>
      <c r="C12" s="40">
        <f>(1-F5)*F4</f>
        <v>3.5547373588610827E-2</v>
      </c>
      <c r="D12" s="39">
        <f>B12*C12</f>
        <v>2.1328424153166496</v>
      </c>
      <c r="E12" s="38">
        <f>(B12-$D$15)^2*C12</f>
        <v>114.44441361009359</v>
      </c>
    </row>
    <row r="13" spans="1:9" ht="15" x14ac:dyDescent="0.2">
      <c r="A13" s="42" t="s">
        <v>38</v>
      </c>
      <c r="B13" s="41">
        <f>100*(1-C5)</f>
        <v>70</v>
      </c>
      <c r="C13" s="40">
        <f>(1-F4)*F5</f>
        <v>1.5047455408279998E-2</v>
      </c>
      <c r="D13" s="39">
        <f>B13*C13</f>
        <v>1.0533218785795999</v>
      </c>
      <c r="E13" s="38">
        <f>(B13-$D$15)^2*C13</f>
        <v>67.025895542661416</v>
      </c>
    </row>
    <row r="14" spans="1:9" ht="15" x14ac:dyDescent="0.2">
      <c r="A14" s="42" t="s">
        <v>46</v>
      </c>
      <c r="B14" s="41">
        <f>SUM(B12:B13)</f>
        <v>130</v>
      </c>
      <c r="C14" s="53">
        <f>F4*F5</f>
        <v>5.6373752250040538E-4</v>
      </c>
      <c r="D14" s="39">
        <f>B14*C14</f>
        <v>7.32858779250527E-2</v>
      </c>
      <c r="E14" s="38">
        <f>(B14-$D$15)^2*C14</f>
        <v>9.0554099516004101</v>
      </c>
    </row>
    <row r="15" spans="1:9" ht="15.75" thickBot="1" x14ac:dyDescent="0.3">
      <c r="A15" s="37" t="s">
        <v>35</v>
      </c>
      <c r="B15" s="36"/>
      <c r="C15" s="36"/>
      <c r="D15" s="35">
        <f>SUM(D11:D14)</f>
        <v>3.2594501718213023</v>
      </c>
      <c r="E15" s="34">
        <f>SUM(E11:E14)</f>
        <v>200.60622512724191</v>
      </c>
    </row>
    <row r="16" spans="1:9" ht="15.75" thickBot="1" x14ac:dyDescent="0.3">
      <c r="A16" s="52"/>
      <c r="B16" s="51"/>
      <c r="C16" s="51"/>
      <c r="D16" s="50"/>
      <c r="E16" s="49"/>
    </row>
    <row r="17" spans="1:5" ht="15.75" thickBot="1" x14ac:dyDescent="0.25">
      <c r="A17" s="48" t="s">
        <v>45</v>
      </c>
      <c r="B17" s="47"/>
      <c r="C17" s="47"/>
      <c r="D17" s="47"/>
      <c r="E17" s="46"/>
    </row>
    <row r="18" spans="1:5" ht="15" x14ac:dyDescent="0.25">
      <c r="A18" s="45" t="s">
        <v>44</v>
      </c>
      <c r="B18" s="44" t="s">
        <v>43</v>
      </c>
      <c r="C18" s="44" t="s">
        <v>42</v>
      </c>
      <c r="D18" s="44" t="s">
        <v>41</v>
      </c>
      <c r="E18" s="43" t="s">
        <v>40</v>
      </c>
    </row>
    <row r="19" spans="1:5" ht="15" x14ac:dyDescent="0.2">
      <c r="A19" s="42" t="s">
        <v>39</v>
      </c>
      <c r="B19" s="41">
        <v>0</v>
      </c>
      <c r="C19" s="40">
        <f>(1-F5)*(1-F6)</f>
        <v>0.97785591000873018</v>
      </c>
      <c r="D19" s="39">
        <f>B19*C19</f>
        <v>0</v>
      </c>
      <c r="E19" s="38">
        <f>(B19-$D$23)^2*C19</f>
        <v>2.6844799085367925</v>
      </c>
    </row>
    <row r="20" spans="1:5" ht="15" x14ac:dyDescent="0.2">
      <c r="A20" s="42" t="s">
        <v>38</v>
      </c>
      <c r="B20" s="41">
        <f>100*(1-C5)</f>
        <v>70</v>
      </c>
      <c r="C20" s="40">
        <f>(1-F6)*F5</f>
        <v>1.5507589237122135E-2</v>
      </c>
      <c r="D20" s="39">
        <f>B20*C20</f>
        <v>1.0855312465985494</v>
      </c>
      <c r="E20" s="38">
        <f>(B20-$D$23)^2*C20</f>
        <v>72.432556603370116</v>
      </c>
    </row>
    <row r="21" spans="1:5" ht="15" x14ac:dyDescent="0.2">
      <c r="A21" s="42" t="s">
        <v>37</v>
      </c>
      <c r="B21" s="41">
        <f>100*(1-C6)</f>
        <v>85</v>
      </c>
      <c r="C21" s="40">
        <f>(1-F5)*F6</f>
        <v>6.5328970604894357E-3</v>
      </c>
      <c r="D21" s="39">
        <f>B21*C21</f>
        <v>0.555296250141602</v>
      </c>
      <c r="E21" s="38">
        <f>(B21-$D$23)^2*C21</f>
        <v>45.377990595458506</v>
      </c>
    </row>
    <row r="22" spans="1:5" ht="15" x14ac:dyDescent="0.2">
      <c r="A22" s="42" t="s">
        <v>36</v>
      </c>
      <c r="B22" s="41">
        <f>SUM(B20:B21)</f>
        <v>155</v>
      </c>
      <c r="C22" s="40">
        <f>F5*F6</f>
        <v>1.0360369365826947E-4</v>
      </c>
      <c r="D22" s="39">
        <f>B22*C22</f>
        <v>1.6058572517031768E-2</v>
      </c>
      <c r="E22" s="38">
        <f>(B22-$D$23)^2*C22</f>
        <v>2.4361487102106234</v>
      </c>
    </row>
    <row r="23" spans="1:5" ht="15.75" thickBot="1" x14ac:dyDescent="0.3">
      <c r="A23" s="37" t="s">
        <v>35</v>
      </c>
      <c r="B23" s="36"/>
      <c r="C23" s="36"/>
      <c r="D23" s="35">
        <f>SUM(D19:D22)</f>
        <v>1.6568860692571832</v>
      </c>
      <c r="E23" s="34">
        <f>SUM(E19:E22)</f>
        <v>122.93117581757603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F287-F7E9-4813-9051-F6CEED829778}">
  <dimension ref="A2:I23"/>
  <sheetViews>
    <sheetView tabSelected="1" zoomScaleNormal="100" workbookViewId="0">
      <selection activeCell="F33" sqref="F33"/>
    </sheetView>
  </sheetViews>
  <sheetFormatPr defaultColWidth="8.85546875" defaultRowHeight="12.75" x14ac:dyDescent="0.2"/>
  <cols>
    <col min="1" max="8" width="13.28515625" style="33" customWidth="1"/>
    <col min="9" max="16384" width="8.85546875" style="33"/>
  </cols>
  <sheetData>
    <row r="2" spans="1:9" ht="13.5" thickBot="1" x14ac:dyDescent="0.25"/>
    <row r="3" spans="1:9" ht="15.75" thickBot="1" x14ac:dyDescent="0.25">
      <c r="A3" s="68" t="s">
        <v>55</v>
      </c>
      <c r="B3" s="67" t="s">
        <v>54</v>
      </c>
      <c r="C3" s="67" t="s">
        <v>53</v>
      </c>
      <c r="D3" s="67" t="s">
        <v>52</v>
      </c>
      <c r="E3" s="66" t="s">
        <v>51</v>
      </c>
      <c r="F3" s="65" t="s">
        <v>50</v>
      </c>
      <c r="G3" s="64" t="s">
        <v>49</v>
      </c>
    </row>
    <row r="4" spans="1:9" ht="15.75" thickBot="1" x14ac:dyDescent="0.25">
      <c r="A4" s="61" t="s">
        <v>47</v>
      </c>
      <c r="B4" s="60">
        <v>96</v>
      </c>
      <c r="C4" s="59">
        <v>0.4</v>
      </c>
      <c r="D4" s="59">
        <v>0.02</v>
      </c>
      <c r="E4" s="58">
        <f>100/B4-1</f>
        <v>4.1666666666666741E-2</v>
      </c>
      <c r="F4" s="73">
        <v>3.5999999999999997E-2</v>
      </c>
      <c r="G4" s="72">
        <f>1/(1+D4)*F4*(1-C4)*100</f>
        <v>2.117647058823529</v>
      </c>
    </row>
    <row r="5" spans="1:9" ht="15.75" thickBot="1" x14ac:dyDescent="0.25">
      <c r="A5" s="61" t="s">
        <v>38</v>
      </c>
      <c r="B5" s="60">
        <v>97</v>
      </c>
      <c r="C5" s="59">
        <v>0.3</v>
      </c>
      <c r="D5" s="59">
        <v>0.02</v>
      </c>
      <c r="E5" s="58">
        <f>100/B5-1</f>
        <v>3.0927835051546282E-2</v>
      </c>
      <c r="F5" s="73">
        <v>1.6E-2</v>
      </c>
      <c r="G5" s="72">
        <f>1/(1+D5)*F5*(1-C5)*100</f>
        <v>1.0980392156862744</v>
      </c>
    </row>
    <row r="6" spans="1:9" ht="15.75" thickBot="1" x14ac:dyDescent="0.25">
      <c r="A6" s="61" t="s">
        <v>37</v>
      </c>
      <c r="B6" s="60">
        <v>97.5</v>
      </c>
      <c r="C6" s="59">
        <v>0.15</v>
      </c>
      <c r="D6" s="59">
        <v>0.02</v>
      </c>
      <c r="E6" s="58">
        <f>100/B6-1</f>
        <v>2.564102564102555E-2</v>
      </c>
      <c r="F6" s="73">
        <v>7.0000000000000001E-3</v>
      </c>
      <c r="G6" s="72">
        <f>1/(1+D6)*F6*(1-C6)*100</f>
        <v>0.58333333333333326</v>
      </c>
    </row>
    <row r="8" spans="1:9" ht="15.75" thickBot="1" x14ac:dyDescent="0.3">
      <c r="G8" s="55"/>
      <c r="H8" s="55"/>
      <c r="I8" s="55"/>
    </row>
    <row r="9" spans="1:9" ht="15.75" thickBot="1" x14ac:dyDescent="0.25">
      <c r="A9" s="48" t="s">
        <v>48</v>
      </c>
      <c r="B9" s="47"/>
      <c r="C9" s="47"/>
      <c r="D9" s="47"/>
      <c r="E9" s="54"/>
    </row>
    <row r="10" spans="1:9" ht="15" x14ac:dyDescent="0.25">
      <c r="A10" s="45" t="s">
        <v>44</v>
      </c>
      <c r="B10" s="44" t="s">
        <v>43</v>
      </c>
      <c r="C10" s="44" t="s">
        <v>42</v>
      </c>
      <c r="D10" s="44" t="s">
        <v>41</v>
      </c>
      <c r="E10" s="43" t="s">
        <v>40</v>
      </c>
    </row>
    <row r="11" spans="1:9" ht="15" x14ac:dyDescent="0.2">
      <c r="A11" s="42" t="s">
        <v>39</v>
      </c>
      <c r="B11" s="41">
        <v>0</v>
      </c>
      <c r="C11" s="40">
        <f>(1-F4)*(1-F5)</f>
        <v>0.94857599999999997</v>
      </c>
      <c r="D11" s="39">
        <f>B11*C11</f>
        <v>0</v>
      </c>
      <c r="E11" s="38">
        <f>(B11-$D$15)^2*C11</f>
        <v>10.205160038399997</v>
      </c>
    </row>
    <row r="12" spans="1:9" ht="15" x14ac:dyDescent="0.2">
      <c r="A12" s="42" t="s">
        <v>47</v>
      </c>
      <c r="B12" s="41">
        <f>100*(1-C4)</f>
        <v>60</v>
      </c>
      <c r="C12" s="40">
        <f>(1-F5)*F4</f>
        <v>3.5423999999999997E-2</v>
      </c>
      <c r="D12" s="71">
        <f>B12*C12</f>
        <v>2.1254399999999998</v>
      </c>
      <c r="E12" s="38">
        <f>(B12-$D$15)^2*C12</f>
        <v>113.96461916159998</v>
      </c>
    </row>
    <row r="13" spans="1:9" ht="15" x14ac:dyDescent="0.2">
      <c r="A13" s="42" t="s">
        <v>38</v>
      </c>
      <c r="B13" s="41">
        <f>100*(1-C5)</f>
        <v>70</v>
      </c>
      <c r="C13" s="40">
        <f>(1-F4)*F5</f>
        <v>1.5424E-2</v>
      </c>
      <c r="D13" s="71">
        <f>B13*C13</f>
        <v>1.07968</v>
      </c>
      <c r="E13" s="38">
        <f>(B13-$D$15)^2*C13</f>
        <v>68.660836761599995</v>
      </c>
    </row>
    <row r="14" spans="1:9" ht="15" x14ac:dyDescent="0.2">
      <c r="A14" s="42" t="s">
        <v>46</v>
      </c>
      <c r="B14" s="41">
        <f>SUM(B12:B13)</f>
        <v>130</v>
      </c>
      <c r="C14" s="53">
        <f>F4*F5</f>
        <v>5.7600000000000001E-4</v>
      </c>
      <c r="D14" s="39">
        <f>B14*C14</f>
        <v>7.4880000000000002E-2</v>
      </c>
      <c r="E14" s="38">
        <f>(B14-$D$15)^2*C14</f>
        <v>9.2493840384000006</v>
      </c>
    </row>
    <row r="15" spans="1:9" ht="15.75" thickBot="1" x14ac:dyDescent="0.3">
      <c r="A15" s="37" t="s">
        <v>35</v>
      </c>
      <c r="B15" s="36"/>
      <c r="C15" s="36"/>
      <c r="D15" s="70">
        <f>SUM(D11:D14)</f>
        <v>3.28</v>
      </c>
      <c r="E15" s="34">
        <f>SUM(E11:E14)</f>
        <v>202.07999999999996</v>
      </c>
    </row>
    <row r="16" spans="1:9" ht="15.75" thickBot="1" x14ac:dyDescent="0.3">
      <c r="A16" s="52"/>
      <c r="B16" s="51"/>
      <c r="C16" s="51"/>
      <c r="D16" s="50"/>
      <c r="E16" s="49"/>
    </row>
    <row r="17" spans="1:5" ht="15.75" thickBot="1" x14ac:dyDescent="0.25">
      <c r="A17" s="48" t="s">
        <v>45</v>
      </c>
      <c r="B17" s="47"/>
      <c r="C17" s="47"/>
      <c r="D17" s="47"/>
      <c r="E17" s="46"/>
    </row>
    <row r="18" spans="1:5" ht="15" x14ac:dyDescent="0.25">
      <c r="A18" s="45" t="s">
        <v>44</v>
      </c>
      <c r="B18" s="44" t="s">
        <v>43</v>
      </c>
      <c r="C18" s="44" t="s">
        <v>42</v>
      </c>
      <c r="D18" s="44" t="s">
        <v>41</v>
      </c>
      <c r="E18" s="43" t="s">
        <v>40</v>
      </c>
    </row>
    <row r="19" spans="1:5" ht="15" x14ac:dyDescent="0.2">
      <c r="A19" s="42" t="s">
        <v>39</v>
      </c>
      <c r="B19" s="41">
        <v>0</v>
      </c>
      <c r="C19" s="40">
        <f>(1-F5)*(1-F6)</f>
        <v>0.97711199999999998</v>
      </c>
      <c r="D19" s="39">
        <f>B19*C19</f>
        <v>0</v>
      </c>
      <c r="E19" s="38">
        <f>(B19-$D$23)^2*C19</f>
        <v>2.8739062422000003</v>
      </c>
    </row>
    <row r="20" spans="1:5" ht="15" x14ac:dyDescent="0.2">
      <c r="A20" s="42" t="s">
        <v>38</v>
      </c>
      <c r="B20" s="41">
        <f>100*(1-C5)</f>
        <v>70</v>
      </c>
      <c r="C20" s="40">
        <f>(1-F6)*F5</f>
        <v>1.5887999999999999E-2</v>
      </c>
      <c r="D20" s="69">
        <f>B20*C20</f>
        <v>1.11216</v>
      </c>
      <c r="E20" s="38">
        <f>(B20-$D$23)^2*C20</f>
        <v>74.083221382799991</v>
      </c>
    </row>
    <row r="21" spans="1:5" ht="15" x14ac:dyDescent="0.2">
      <c r="A21" s="42" t="s">
        <v>37</v>
      </c>
      <c r="B21" s="41">
        <f>100*(1-C6)</f>
        <v>85</v>
      </c>
      <c r="C21" s="40">
        <f>(1-F5)*F6</f>
        <v>6.888E-3</v>
      </c>
      <c r="D21" s="69">
        <f>B21*C21</f>
        <v>0.58548</v>
      </c>
      <c r="E21" s="38">
        <f>(B21-$D$23)^2*C21</f>
        <v>47.777862757799994</v>
      </c>
    </row>
    <row r="22" spans="1:5" ht="15" x14ac:dyDescent="0.2">
      <c r="A22" s="42" t="s">
        <v>36</v>
      </c>
      <c r="B22" s="41">
        <f>SUM(B20:B21)</f>
        <v>155</v>
      </c>
      <c r="C22" s="40">
        <f>F5*F6</f>
        <v>1.12E-4</v>
      </c>
      <c r="D22" s="39">
        <f>B22*C22</f>
        <v>1.736E-2</v>
      </c>
      <c r="E22" s="38">
        <f>(B22-$D$23)^2*C22</f>
        <v>2.6315846171999997</v>
      </c>
    </row>
    <row r="23" spans="1:5" ht="15.75" thickBot="1" x14ac:dyDescent="0.3">
      <c r="A23" s="37" t="s">
        <v>35</v>
      </c>
      <c r="B23" s="36"/>
      <c r="C23" s="36"/>
      <c r="D23" s="35">
        <f>SUM(D19:D22)</f>
        <v>1.7150000000000001</v>
      </c>
      <c r="E23" s="34">
        <f>SUM(E19:E22)</f>
        <v>127.366575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814107FCD7ED4EBB874EC2878CA50B" ma:contentTypeVersion="12" ma:contentTypeDescription="Create a new document." ma:contentTypeScope="" ma:versionID="84b7b60e1dac179c951f028892d48d9c">
  <xsd:schema xmlns:xsd="http://www.w3.org/2001/XMLSchema" xmlns:xs="http://www.w3.org/2001/XMLSchema" xmlns:p="http://schemas.microsoft.com/office/2006/metadata/properties" xmlns:ns3="9fc96dec-0070-4bf4-82b8-f1fc5f475092" xmlns:ns4="e64e702c-48b0-48cc-a676-0c91bf018d0c" targetNamespace="http://schemas.microsoft.com/office/2006/metadata/properties" ma:root="true" ma:fieldsID="c24de9919614b4dd92d5eb0a53fabb48" ns3:_="" ns4:_="">
    <xsd:import namespace="9fc96dec-0070-4bf4-82b8-f1fc5f475092"/>
    <xsd:import namespace="e64e702c-48b0-48cc-a676-0c91bf018d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c96dec-0070-4bf4-82b8-f1fc5f4750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4e702c-48b0-48cc-a676-0c91bf018d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F34D31-4B51-4994-A272-0BB85DD899FA}">
  <ds:schemaRefs>
    <ds:schemaRef ds:uri="http://schemas.microsoft.com/sharepoint/v3/contenttype/forms"/>
  </ds:schemaRefs>
</ds:datastoreItem>
</file>

<file path=customXml/itemProps2.xml><?xml version="1.0" encoding="utf-8"?>
<ds:datastoreItem xmlns:ds="http://schemas.openxmlformats.org/officeDocument/2006/customXml" ds:itemID="{D8416B03-49D3-4B41-B814-25ADFDEC3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c96dec-0070-4bf4-82b8-f1fc5f475092"/>
    <ds:schemaRef ds:uri="e64e702c-48b0-48cc-a676-0c91bf018d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F1B82-6ED5-4155-AEF8-0AABCF35259B}">
  <ds:schemaRefs>
    <ds:schemaRef ds:uri="http://purl.org/dc/terms/"/>
    <ds:schemaRef ds:uri="e64e702c-48b0-48cc-a676-0c91bf018d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9fc96dec-0070-4bf4-82b8-f1fc5f47509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INV Q7 (b)(ii) &amp; (iii)</vt:lpstr>
      <vt:lpstr>Calculation</vt:lpstr>
      <vt:lpstr>Calculation (rounded PD)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Dulceak</dc:creator>
  <cp:lastModifiedBy>A Zionce</cp:lastModifiedBy>
  <cp:lastPrinted>2021-02-17T20:18:42Z</cp:lastPrinted>
  <dcterms:created xsi:type="dcterms:W3CDTF">2021-01-31T20:25:07Z</dcterms:created>
  <dcterms:modified xsi:type="dcterms:W3CDTF">2021-07-23T18:48:26Z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0x010100F8814107FCD7ED4EBB874EC2878CA50B</vt:lpwstr>
  </property>
</Properties>
</file>