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M:\Research\Practice Research\HP121-MACRA\Final Web Material\"/>
    </mc:Choice>
  </mc:AlternateContent>
  <xr:revisionPtr revIDLastSave="0" documentId="8_{83F284D8-0982-418E-82EC-886B9E296747}" xr6:coauthVersionLast="41" xr6:coauthVersionMax="41" xr10:uidLastSave="{00000000-0000-0000-0000-000000000000}"/>
  <workbookProtection workbookPassword="9284" lockStructure="1"/>
  <bookViews>
    <workbookView xWindow="-120" yWindow="-120" windowWidth="21840" windowHeight="13140" xr2:uid="{00000000-000D-0000-FFFF-FFFF00000000}"/>
  </bookViews>
  <sheets>
    <sheet name="Disclaimer" sheetId="15" r:id="rId1"/>
    <sheet name="Instructions" sheetId="12" r:id="rId2"/>
    <sheet name="Reference" sheetId="13" r:id="rId3"/>
    <sheet name="Payer Impact" sheetId="11" r:id="rId4"/>
  </sheets>
  <definedNames>
    <definedName name="age">#REF!</definedName>
    <definedName name="gamma">#REF!</definedName>
    <definedName name="_xlnm.Print_Area" localSheetId="3">'Payer Impact'!$B$1:$I$49</definedName>
    <definedName name="q.table">#REF!</definedName>
    <definedName name="rf">#REF!</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1" i="11" l="1"/>
  <c r="H31" i="11"/>
  <c r="G31" i="11"/>
  <c r="F31" i="11"/>
  <c r="E31" i="11"/>
  <c r="D31" i="11"/>
  <c r="C31" i="11"/>
  <c r="I30" i="11"/>
  <c r="H30" i="11"/>
  <c r="G30" i="11"/>
  <c r="F30" i="11"/>
  <c r="E30" i="11"/>
  <c r="D30" i="11"/>
  <c r="C30" i="11"/>
  <c r="I29" i="11"/>
  <c r="H29" i="11"/>
  <c r="G29" i="11"/>
  <c r="F29" i="11"/>
  <c r="E29" i="11"/>
  <c r="D29" i="11"/>
  <c r="C29" i="11"/>
  <c r="E16" i="11"/>
  <c r="E15" i="11"/>
  <c r="F15" i="11"/>
  <c r="E14" i="11"/>
  <c r="F14" i="11"/>
  <c r="F16" i="11"/>
  <c r="I34" i="11"/>
  <c r="I40" i="11"/>
  <c r="I46" i="11"/>
  <c r="H34" i="11"/>
  <c r="H40" i="11"/>
  <c r="H46" i="11"/>
  <c r="G34" i="11"/>
  <c r="G40" i="11"/>
  <c r="G46" i="11"/>
  <c r="F34" i="11"/>
  <c r="F40" i="11"/>
  <c r="F46" i="11"/>
  <c r="E34" i="11"/>
  <c r="E40" i="11"/>
  <c r="E46" i="11"/>
  <c r="D34" i="11"/>
  <c r="D40" i="11"/>
  <c r="D46" i="11"/>
  <c r="C34" i="11"/>
  <c r="C40" i="11"/>
  <c r="C46" i="11"/>
  <c r="D23" i="11"/>
  <c r="E23" i="11"/>
  <c r="D22" i="11"/>
  <c r="D21" i="11"/>
  <c r="E21" i="11"/>
  <c r="G23" i="11"/>
  <c r="H23" i="11"/>
  <c r="G22" i="11"/>
  <c r="H22" i="11"/>
  <c r="G21" i="11"/>
  <c r="D37" i="11"/>
  <c r="E37" i="11"/>
  <c r="C37" i="11"/>
  <c r="G37" i="11"/>
  <c r="G36" i="11"/>
  <c r="C36" i="11"/>
  <c r="I36" i="11"/>
  <c r="E36" i="11"/>
  <c r="H21" i="11"/>
  <c r="C35" i="11"/>
  <c r="F35" i="11"/>
  <c r="E35" i="11"/>
  <c r="H35" i="11"/>
  <c r="D35" i="11"/>
  <c r="I35" i="11"/>
  <c r="G35" i="11"/>
  <c r="E22" i="11"/>
  <c r="I37" i="11"/>
  <c r="F37" i="11"/>
  <c r="H37" i="11"/>
  <c r="F36" i="11"/>
  <c r="D36" i="11"/>
  <c r="G10" i="11"/>
  <c r="H36" i="11"/>
  <c r="C10" i="11"/>
  <c r="D10" i="11"/>
  <c r="E10" i="11"/>
  <c r="F9" i="11"/>
  <c r="F8" i="11"/>
  <c r="F7" i="11"/>
  <c r="I48" i="11"/>
  <c r="E41" i="11"/>
  <c r="C43" i="11"/>
  <c r="G49" i="11"/>
  <c r="F47" i="11"/>
  <c r="C48" i="11"/>
  <c r="G48" i="11"/>
  <c r="D49" i="11"/>
  <c r="H49" i="11"/>
  <c r="C41" i="11"/>
  <c r="G41" i="11"/>
  <c r="H42" i="11"/>
  <c r="E43" i="11"/>
  <c r="I43" i="11"/>
  <c r="D41" i="11"/>
  <c r="H41" i="11"/>
  <c r="F49" i="11"/>
  <c r="D47" i="11"/>
  <c r="H47" i="11"/>
  <c r="I41" i="11"/>
  <c r="I47" i="11"/>
  <c r="F42" i="11"/>
  <c r="F48" i="11"/>
  <c r="D42" i="11"/>
  <c r="E48" i="11"/>
  <c r="E42" i="11"/>
  <c r="I42" i="11"/>
  <c r="F43" i="11"/>
  <c r="G43" i="11"/>
  <c r="E47" i="11"/>
  <c r="C49" i="11"/>
  <c r="F41" i="11"/>
  <c r="C42" i="11"/>
  <c r="G42" i="11"/>
  <c r="D43" i="11"/>
  <c r="H43" i="11"/>
  <c r="C47" i="11"/>
  <c r="G47" i="11"/>
  <c r="D48" i="11"/>
  <c r="H48" i="11"/>
  <c r="E49" i="11"/>
  <c r="I49" i="11"/>
  <c r="F10" i="11"/>
</calcChain>
</file>

<file path=xl/sharedStrings.xml><?xml version="1.0" encoding="utf-8"?>
<sst xmlns="http://schemas.openxmlformats.org/spreadsheetml/2006/main" count="135" uniqueCount="103">
  <si>
    <t>Overview &amp; Caveats</t>
  </si>
  <si>
    <t>VARIABLE</t>
  </si>
  <si>
    <t>ENTRY</t>
  </si>
  <si>
    <t>DESCRIPTION</t>
  </si>
  <si>
    <t>Final Rule</t>
  </si>
  <si>
    <t>https://www.federalregister.gov/documents/2016/11/04/2016-25240/medicare-program-merit-based-incentive-payment-system-mips-and-alternative-payment-model-apm</t>
  </si>
  <si>
    <t>Final Rule Year 2</t>
  </si>
  <si>
    <t>https://www.federalregister.gov/documents/2017/11/16/2017-24067/medicare-program-cy-2018-updates-to-the-quality-payment-program-and-quality-payment-program-extreme</t>
  </si>
  <si>
    <t>MACRA Physician Schedule Growth Rate</t>
  </si>
  <si>
    <t>The Medicare Part B fee schedule will increase 0.5% each year for 2016 to 2019, after which it will be frozen until 2026, when the increases will be based on MIPS or AAPM status.</t>
  </si>
  <si>
    <t>AAPM Bonus Payment</t>
  </si>
  <si>
    <t>The bonus payment is 5% for 2019-2024, for Qualified Participants.</t>
  </si>
  <si>
    <t>MIPS Payment – Min</t>
  </si>
  <si>
    <t>This is the maximum negative payment adjustment.</t>
  </si>
  <si>
    <t>Adjustment is -4% for payment year 2019, -5% for 2020, -7% for 2021, and -9% for 2022.</t>
  </si>
  <si>
    <t>MIPS Payment – Max</t>
  </si>
  <si>
    <t>This is the maximum positive payment adjustment.</t>
  </si>
  <si>
    <t>MIPS Scaling Factor</t>
  </si>
  <si>
    <t>CMS calculates - dependent upon performance and availability of $500M funds; Default is 0.25.</t>
  </si>
  <si>
    <t>CPS Performance Threshold</t>
  </si>
  <si>
    <t>QP Status - (Y=1,PQP=2,N=0)</t>
  </si>
  <si>
    <t>This is determined by % of revenue or patient counts under Medicare risk contracts.</t>
  </si>
  <si>
    <t>Participate in MIPS (Y=1,N=0)</t>
  </si>
  <si>
    <t>Medical CPI</t>
  </si>
  <si>
    <t>This is the Consumer Price Index as established by the US Dept. of Labor, Bureau of Labor and Statistics. It measures the price change in medical care and is used to project the baseline costs.  For June 2016 this value is 3.6%.</t>
  </si>
  <si>
    <t>MIPS Measure Weights</t>
  </si>
  <si>
    <t>Total</t>
  </si>
  <si>
    <t>Physician Claim Cost Summary</t>
  </si>
  <si>
    <t>Medicare</t>
  </si>
  <si>
    <t>Medicaid</t>
  </si>
  <si>
    <t>Commercial</t>
  </si>
  <si>
    <t>MIPS</t>
  </si>
  <si>
    <t>Low Volume Threshold</t>
  </si>
  <si>
    <t>Medicare FFS Physician Info</t>
  </si>
  <si>
    <t>LOB</t>
  </si>
  <si>
    <t>Medicare 
FFS</t>
  </si>
  <si>
    <t>Assumed MIPS Score</t>
  </si>
  <si>
    <t>Physician Total</t>
  </si>
  <si>
    <t>Medicare FFS Contracting Impact</t>
  </si>
  <si>
    <t>Included</t>
  </si>
  <si>
    <t>Exclude</t>
  </si>
  <si>
    <t>MACRA</t>
  </si>
  <si>
    <t>Medicare and CHIP Reauthorization Act of 2015</t>
  </si>
  <si>
    <t>QPP</t>
  </si>
  <si>
    <t>Quality Payment Program - Implements the MIPS and AAPM pathways</t>
  </si>
  <si>
    <t>Merit-Based Incentive Payment System</t>
  </si>
  <si>
    <t xml:space="preserve">AAPM  </t>
  </si>
  <si>
    <t>Advanced Alternative Payment Model</t>
  </si>
  <si>
    <t>QP</t>
  </si>
  <si>
    <t>Qualified Participant - Must reach defined threshold of Part B patient count or revenue to receive the 5% AAPM bonus payment.</t>
  </si>
  <si>
    <t>Proposed Rule Year 3</t>
  </si>
  <si>
    <t>https://s3.amazonaws.com/public-inspection.federalregister.gov/2018-14985.pdf</t>
  </si>
  <si>
    <t>Adjustment is 1% for payment year 2019, 1% for 2020, 3% for 2021, and 9% for 2022.  This can be scaled up to 3X for budget neutrality.</t>
  </si>
  <si>
    <t>2019 was originally 4%, 2020 5%, and 2021 7%, however these values were reduced due to "transition year" status and a CPS set lower than the median score.</t>
  </si>
  <si>
    <t>CMS calculates MIPS adjustment factor of 1x to 3x; dependent upon budget neutrality; Default is 1X.</t>
  </si>
  <si>
    <t>Exceptional Performer (EP) Adjustment</t>
  </si>
  <si>
    <t xml:space="preserve">This adjustment to the MIPS payment factor is for exceptional performers (top 25th percentile) and can be scaled from 0.5% up to a maximum of 10%. </t>
  </si>
  <si>
    <t>Exceptional Performer (EP) Threshold</t>
  </si>
  <si>
    <t>The threshold was defined by CMS as a CPS of 70 for 2017 and 2018 per the "transition year" regulations.  For 2019, this was defined as CPS of 80 per the Proposed Year 3 rule.</t>
  </si>
  <si>
    <t>For 2020+, the threshold is set at the top 25th percentile based on the CPS threshold, and for this model, is assumed to be CPS of 80.</t>
  </si>
  <si>
    <t>Exceptional Performer (EP) Scaling Factor</t>
  </si>
  <si>
    <t>Per CMS, the threshold is 3 for 2017, 15 for 2018, and 30 for 2019 based on Final or Proposed Rules.</t>
  </si>
  <si>
    <t>For 2020+, per regulation, the CPS is set at the median score.  Within this model, the assumptions are:  60 for 2020, 70 for 2021 and 2022, 75 for 2023 and 2024.</t>
  </si>
  <si>
    <t>This is determined by QP status and the MIPS adjustment factor.</t>
  </si>
  <si>
    <t>MIPS APM:  60% Quality, 15% Improvement Activities, 25% Promoting Interoperability (f/k/a Advancing Care)</t>
  </si>
  <si>
    <t>MIPS (Standard) 2017:  60% Quality, 15% IA, 25% PI</t>
  </si>
  <si>
    <t>MIPS (Standard) 2018:  50% Quality, 15% IA, 25% PI, 10% Resource Use</t>
  </si>
  <si>
    <t>MIPS (Standard) 2019+:  45% Quality, 15% IA, 25% PI, 15% Resource Use</t>
  </si>
  <si>
    <t>Performance Year</t>
  </si>
  <si>
    <t>The year in which the performance is measured for the eligible clinicians.</t>
  </si>
  <si>
    <t>Payment Year</t>
  </si>
  <si>
    <t xml:space="preserve">The payment year is a 2-year offset from the performance year, i.e. performance year 2017 is payment year 2019.  </t>
  </si>
  <si>
    <t>MIPS adjustments will be applied to the Part B fee schedule in the payment year, based on the results from the performance year.</t>
  </si>
  <si>
    <t>AAPM 5% bonus will be paid by December of the payment year, based on QP status in the performance year, and calculated off the year prior to the payment year.  For example, if QP status in 2017, 5% bonus paid in 2019 is based on 2018 Part B revenue.</t>
  </si>
  <si>
    <t>Section</t>
  </si>
  <si>
    <t>Capitation</t>
  </si>
  <si>
    <t>Fixed Fee Schedule</t>
  </si>
  <si>
    <t>Non Physician Claim total</t>
  </si>
  <si>
    <t>Total Physician Claim Distribution</t>
  </si>
  <si>
    <r>
      <rPr>
        <b/>
        <sz val="11"/>
        <color theme="1"/>
        <rFont val="Calibri"/>
        <family val="2"/>
        <scheme val="minor"/>
      </rPr>
      <t>MIPS Participation</t>
    </r>
    <r>
      <rPr>
        <sz val="11"/>
        <color theme="1"/>
        <rFont val="Calibri"/>
        <family val="2"/>
        <scheme val="minor"/>
      </rPr>
      <t xml:space="preserve">: Enter the expected Medicare FFS claims distribution for physicians that will have a MIPS score, and those who will fall under the low volume threshold. Physicians who bill less that $90K or treat under 200 Traditional Medicare FFS members quality for the low volume threshold. 
</t>
    </r>
    <r>
      <rPr>
        <b/>
        <sz val="11"/>
        <color theme="1"/>
        <rFont val="Calibri"/>
        <family val="2"/>
        <scheme val="minor"/>
      </rPr>
      <t>APM Participation</t>
    </r>
    <r>
      <rPr>
        <sz val="11"/>
        <color theme="1"/>
        <rFont val="Calibri"/>
        <family val="2"/>
        <scheme val="minor"/>
      </rPr>
      <t xml:space="preserve">: Enter the expected Medicare FFS claims distribution for physicians that will participate in a Advanced Payment Methodology. </t>
    </r>
  </si>
  <si>
    <t>Model Inputs(Payer Impact)</t>
  </si>
  <si>
    <t xml:space="preserve">The MACRA payer model is designed to provide Health Plans an estimate of the expected claim cost increase/decrease due to MACRA.   </t>
  </si>
  <si>
    <t>MIPS Score Scenario</t>
  </si>
  <si>
    <r>
      <rPr>
        <b/>
        <sz val="11"/>
        <color theme="1"/>
        <rFont val="Calibri"/>
        <family val="2"/>
        <scheme val="minor"/>
      </rPr>
      <t>MIPS Modifier Included in Reimbursement</t>
    </r>
    <r>
      <rPr>
        <sz val="11"/>
        <color theme="1"/>
        <rFont val="Calibri"/>
        <family val="2"/>
        <scheme val="minor"/>
      </rPr>
      <t xml:space="preserve">: Enter the percentage distribution for Medicare FFS Physician claims with contracts that will include the MIPS modifier for reimbursement. If the MIPS modifier is include, the Health plan will scale reimbursement to reflect the physicians MIPS score. 
</t>
    </r>
    <r>
      <rPr>
        <b/>
        <sz val="11"/>
        <color theme="1"/>
        <rFont val="Calibri"/>
        <family val="2"/>
        <scheme val="minor"/>
      </rPr>
      <t>APM Bonus Included in Reimbursement</t>
    </r>
    <r>
      <rPr>
        <sz val="11"/>
        <color theme="1"/>
        <rFont val="Calibri"/>
        <family val="2"/>
        <scheme val="minor"/>
      </rPr>
      <t xml:space="preserve">: Enter the percentage distribution for Medicare FFS Physician claims with contracts that will include the APM bonus for reimbursement. If the APM bonus is include, the Health plan pay physicians a 5% bonus for participation in an APM. </t>
    </r>
  </si>
  <si>
    <t xml:space="preserve">Given that MIPS scores will not be publicly available until 2019 the model calculates the expected claim increase/decrease under a variety of MIPS Score scenarios. </t>
  </si>
  <si>
    <r>
      <t xml:space="preserve">Enter aggregate physician claims by line of service and and reimbursement method. User entry cells are shown in </t>
    </r>
    <r>
      <rPr>
        <sz val="11"/>
        <color rgb="FF0033CC"/>
        <rFont val="Calibri"/>
        <family val="2"/>
        <scheme val="minor"/>
      </rPr>
      <t>blue</t>
    </r>
    <r>
      <rPr>
        <sz val="11"/>
        <color theme="1"/>
        <rFont val="Calibri"/>
        <family val="2"/>
        <scheme val="minor"/>
      </rPr>
      <t xml:space="preserve"> font.
</t>
    </r>
    <r>
      <rPr>
        <b/>
        <sz val="11"/>
        <color theme="1"/>
        <rFont val="Calibri"/>
        <family val="2"/>
        <scheme val="minor"/>
      </rPr>
      <t>Medicare FFS</t>
    </r>
    <r>
      <rPr>
        <sz val="11"/>
        <color theme="1"/>
        <rFont val="Calibri"/>
        <family val="2"/>
        <scheme val="minor"/>
      </rPr>
      <t xml:space="preserve">: represents claims that are reimbursed as a percentage of the Medicare Fee for Schedule
</t>
    </r>
    <r>
      <rPr>
        <b/>
        <sz val="11"/>
        <color theme="1"/>
        <rFont val="Calibri"/>
        <family val="2"/>
        <scheme val="minor"/>
      </rPr>
      <t>Capitation:</t>
    </r>
    <r>
      <rPr>
        <sz val="11"/>
        <color theme="1"/>
        <rFont val="Calibri"/>
        <family val="2"/>
        <scheme val="minor"/>
      </rPr>
      <t xml:space="preserve"> represents claims that are reimbursed based on capitation arrangements including percentage of premium, fixed PMPM, etc. 
Fixed Fee Schedule: represents claims that are reimbursed on a fee schedule other than Medicare Fee for Schedule</t>
    </r>
  </si>
  <si>
    <t>AAPM</t>
  </si>
  <si>
    <t>AAPM Bonus Included in Reimbursement</t>
  </si>
  <si>
    <t xml:space="preserve">XYZ Company MACRA Impact </t>
  </si>
  <si>
    <t>MIPS Modifier Included in Reimbursement</t>
  </si>
  <si>
    <t>Physician Medicare FFS Projected Claim Cost by MIPS Score Scenario</t>
  </si>
  <si>
    <t>Physician Claim Projection by MIPS Score Scenario</t>
  </si>
  <si>
    <t>2019 Physician Claim Impact by MIPS Score Scenario</t>
  </si>
  <si>
    <t>2019 Total Impact All Types of Service Scenario</t>
  </si>
  <si>
    <t>Physician Claim Dollar Distribution by Reimbursement Method</t>
  </si>
  <si>
    <t>MACRA/QPP - Payer Revenue Model - Instructions</t>
  </si>
  <si>
    <t>Published Date: 11/28/18</t>
  </si>
  <si>
    <t>MACRA/QPP - Payer Revenue Model - References and Assumptions</t>
  </si>
  <si>
    <t>Disclaimer for Software</t>
  </si>
  <si>
    <r>
      <t>Important:</t>
    </r>
    <r>
      <rPr>
        <sz val="9"/>
        <color rgb="FF666666"/>
        <rFont val="Arial"/>
        <family val="2"/>
      </rPr>
      <t> This Excel Model ("Software") is the property of the Society of Actuaries (SOA) and is protected under U.S. and international copyright laws.</t>
    </r>
  </si>
  <si>
    <t>The Software has been developed for the benefit of actuaries FOR EDUCATIONAL USE ONLY, although others may find it useful. SOA and the author make the Software available to individual users for their personal use on a non–exclusive basis. No commercial use, reproduction or distribution is permitted whatsoever.</t>
  </si>
  <si>
    <t>SOA and the author make no warranty, guarantee, or representation, either expressed or implied, regarding the Software, including its quality, accuracy, reliability, or suitability, and HEREBY DISCLAIM ANY WARRANTY REGARDING THE SOFTWARE'S MERCHANTABILITY OR FITNESS FOR ANY PARTICULAR PURPOSE. SOA and the author make no warranty that the Software is free from errors, defects, worms, viruses or other elements or codes that manifest contaminating or destructive properties. In no event shall SOA or the author be liable for any damages (including any lost profits, lost savings, or direct, indirect, incidental, consequential or other damages) in connection with or resulting from the use, misuse, reliance on, or performance of any aspect of the Software including any instructions or documentation accompanying the Software. SOA and the author make no representation or warranty of non–infringement of proprietary rights of others with respect to the Software. The entire risk as to the uses, outputs, analyses, results and performance of the Software is assumed by the user. This Disclaimer applies regardless of whether the Software is used alone or with other software.</t>
  </si>
  <si>
    <t>The model, accompanying documentation, and methodologies contained herein do not represent an official position, statement, or endorsement on behalf of the Society of Actuaries or its members, nor should the material be construed to do so. It is the product of a research effort commissioned by the Society of Actuaries to add to the library of resource tools. The model is neither intended to preclude the use of other methodologies for any purpose nor provide a statement or position on the use, application, or preferability of other methodologies as compared to the methodology described herein.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</si>
</sst>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Arial"/>
      <family val="2"/>
    </font>
    <font>
      <b/>
      <sz val="14"/>
      <color theme="1"/>
      <name val="Calibri"/>
      <family val="2"/>
      <scheme val="minor"/>
    </font>
    <font>
      <sz val="10"/>
      <color theme="1"/>
      <name val="Calibri"/>
      <family val="2"/>
      <scheme val="minor"/>
    </font>
    <font>
      <u/>
      <sz val="11"/>
      <color theme="10"/>
      <name val="Calibri"/>
      <family val="2"/>
      <scheme val="minor"/>
    </font>
    <font>
      <sz val="11"/>
      <color rgb="FF0033CC"/>
      <name val="Calibri"/>
      <family val="2"/>
      <scheme val="minor"/>
    </font>
    <font>
      <sz val="11"/>
      <name val="Calibri"/>
      <family val="2"/>
      <scheme val="minor"/>
    </font>
    <font>
      <b/>
      <sz val="11"/>
      <color rgb="FF0033CC"/>
      <name val="Calibri"/>
      <family val="2"/>
      <scheme val="minor"/>
    </font>
    <font>
      <sz val="12"/>
      <color theme="1"/>
      <name val="Calibri"/>
      <family val="2"/>
      <scheme val="minor"/>
    </font>
    <font>
      <b/>
      <sz val="11"/>
      <color theme="1"/>
      <name val="Arial"/>
      <family val="2"/>
    </font>
    <font>
      <b/>
      <sz val="9"/>
      <color rgb="FF666666"/>
      <name val="Arial"/>
      <family val="2"/>
    </font>
    <font>
      <sz val="9"/>
      <color rgb="FF666666"/>
      <name val="Arial"/>
      <family val="2"/>
    </font>
    <font>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FFCC00"/>
        <bgColor indexed="64"/>
      </patternFill>
    </fill>
  </fills>
  <borders count="54">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11" fillId="0" borderId="0"/>
  </cellStyleXfs>
  <cellXfs count="176">
    <xf numFmtId="0" fontId="0" fillId="0" borderId="0" xfId="0"/>
    <xf numFmtId="0" fontId="0" fillId="0" borderId="0" xfId="0" applyFill="1" applyBorder="1"/>
    <xf numFmtId="0" fontId="2" fillId="3" borderId="8" xfId="0" applyFont="1" applyFill="1" applyBorder="1" applyAlignment="1">
      <alignment vertical="center" wrapText="1"/>
    </xf>
    <xf numFmtId="0" fontId="0" fillId="0" borderId="8" xfId="0" applyFont="1" applyFill="1" applyBorder="1" applyAlignment="1">
      <alignment vertical="center" wrapText="1"/>
    </xf>
    <xf numFmtId="0" fontId="2" fillId="2" borderId="8" xfId="0" applyFont="1" applyFill="1" applyBorder="1" applyProtection="1">
      <protection locked="0"/>
    </xf>
    <xf numFmtId="0" fontId="0" fillId="0" borderId="8" xfId="0" applyBorder="1"/>
    <xf numFmtId="0" fontId="7" fillId="0" borderId="12" xfId="2" applyBorder="1" applyAlignment="1">
      <alignment horizontal="left" vertical="center" wrapText="1"/>
    </xf>
    <xf numFmtId="0" fontId="0" fillId="0" borderId="9" xfId="0" applyBorder="1"/>
    <xf numFmtId="0" fontId="7" fillId="0" borderId="3" xfId="2" applyBorder="1" applyAlignment="1">
      <alignment horizontal="left" vertical="center" wrapText="1"/>
    </xf>
    <xf numFmtId="0" fontId="0" fillId="0" borderId="12" xfId="0" applyBorder="1" applyAlignment="1">
      <alignment wrapText="1"/>
    </xf>
    <xf numFmtId="0" fontId="0" fillId="0" borderId="12" xfId="0" applyBorder="1"/>
    <xf numFmtId="0" fontId="0" fillId="0" borderId="10" xfId="0" applyBorder="1"/>
    <xf numFmtId="0" fontId="0" fillId="0" borderId="5" xfId="0" applyBorder="1"/>
    <xf numFmtId="0" fontId="0" fillId="0" borderId="3" xfId="0" applyBorder="1"/>
    <xf numFmtId="0" fontId="0" fillId="0" borderId="11" xfId="0" applyBorder="1"/>
    <xf numFmtId="0" fontId="0" fillId="0" borderId="7" xfId="0" applyBorder="1"/>
    <xf numFmtId="0" fontId="0" fillId="2" borderId="13" xfId="0" quotePrefix="1" applyFont="1" applyFill="1" applyBorder="1" applyAlignment="1">
      <alignment horizontal="left"/>
    </xf>
    <xf numFmtId="0" fontId="0" fillId="2" borderId="8" xfId="0" quotePrefix="1" applyFont="1" applyFill="1" applyBorder="1" applyAlignment="1">
      <alignment horizontal="left"/>
    </xf>
    <xf numFmtId="0" fontId="0" fillId="0" borderId="6" xfId="0" applyBorder="1"/>
    <xf numFmtId="0" fontId="0" fillId="0" borderId="0" xfId="0" applyBorder="1"/>
    <xf numFmtId="164" fontId="0" fillId="0" borderId="0" xfId="0" applyNumberFormat="1" applyBorder="1" applyAlignment="1">
      <alignment horizontal="center"/>
    </xf>
    <xf numFmtId="10" fontId="0" fillId="0" borderId="0" xfId="0" applyNumberFormat="1" applyFill="1" applyBorder="1" applyAlignment="1">
      <alignment horizontal="center"/>
    </xf>
    <xf numFmtId="9" fontId="0" fillId="0" borderId="0" xfId="0" applyNumberFormat="1" applyBorder="1" applyAlignment="1">
      <alignment horizontal="center"/>
    </xf>
    <xf numFmtId="0" fontId="2" fillId="0" borderId="0" xfId="0" applyFont="1" applyBorder="1" applyAlignment="1">
      <alignment horizontal="center" vertical="center"/>
    </xf>
    <xf numFmtId="9" fontId="0" fillId="0" borderId="0" xfId="0" applyNumberFormat="1" applyBorder="1"/>
    <xf numFmtId="0" fontId="0" fillId="0" borderId="31" xfId="0" applyBorder="1" applyAlignment="1">
      <alignment horizontal="center"/>
    </xf>
    <xf numFmtId="0" fontId="0" fillId="0" borderId="32" xfId="0" applyBorder="1" applyAlignment="1">
      <alignment horizontal="center"/>
    </xf>
    <xf numFmtId="9" fontId="0" fillId="0" borderId="20" xfId="0" applyNumberFormat="1" applyBorder="1" applyAlignment="1">
      <alignment horizontal="center"/>
    </xf>
    <xf numFmtId="9" fontId="0" fillId="0" borderId="23" xfId="0" applyNumberFormat="1" applyBorder="1" applyAlignment="1">
      <alignment horizontal="center"/>
    </xf>
    <xf numFmtId="165" fontId="8" fillId="0" borderId="19" xfId="1" applyNumberFormat="1" applyFont="1" applyBorder="1" applyAlignment="1">
      <alignment horizontal="center"/>
    </xf>
    <xf numFmtId="165" fontId="8" fillId="0" borderId="8" xfId="1" applyNumberFormat="1" applyFont="1" applyBorder="1" applyAlignment="1">
      <alignment horizontal="center"/>
    </xf>
    <xf numFmtId="165" fontId="8" fillId="0" borderId="13" xfId="1" applyNumberFormat="1" applyFont="1" applyBorder="1" applyAlignment="1">
      <alignment horizontal="center"/>
    </xf>
    <xf numFmtId="165" fontId="2" fillId="0" borderId="20" xfId="0" applyNumberFormat="1" applyFont="1" applyBorder="1" applyAlignment="1">
      <alignment horizontal="center"/>
    </xf>
    <xf numFmtId="9" fontId="8" fillId="0" borderId="42" xfId="1" applyFont="1" applyBorder="1" applyAlignment="1">
      <alignment horizontal="center"/>
    </xf>
    <xf numFmtId="9" fontId="8" fillId="0" borderId="43" xfId="1" applyFont="1" applyBorder="1" applyAlignment="1">
      <alignment horizontal="center"/>
    </xf>
    <xf numFmtId="165" fontId="8" fillId="0" borderId="35" xfId="1" applyNumberFormat="1" applyFont="1" applyBorder="1" applyAlignment="1">
      <alignment horizontal="center"/>
    </xf>
    <xf numFmtId="165" fontId="8" fillId="0" borderId="11" xfId="1" applyNumberFormat="1" applyFont="1" applyBorder="1" applyAlignment="1">
      <alignment horizontal="center"/>
    </xf>
    <xf numFmtId="165" fontId="8" fillId="0" borderId="6" xfId="1" applyNumberFormat="1" applyFont="1" applyBorder="1" applyAlignment="1">
      <alignment horizontal="center"/>
    </xf>
    <xf numFmtId="165" fontId="2" fillId="0" borderId="36" xfId="0" applyNumberFormat="1" applyFont="1" applyBorder="1" applyAlignment="1">
      <alignment horizontal="center"/>
    </xf>
    <xf numFmtId="9" fontId="8" fillId="0" borderId="29" xfId="1" applyFont="1" applyBorder="1" applyAlignment="1">
      <alignment horizontal="center"/>
    </xf>
    <xf numFmtId="9" fontId="0" fillId="0" borderId="36" xfId="0" applyNumberFormat="1" applyBorder="1" applyAlignment="1">
      <alignment horizont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5" xfId="0" applyBorder="1" applyAlignment="1">
      <alignment horizontal="center" vertical="center" wrapText="1"/>
    </xf>
    <xf numFmtId="0" fontId="0" fillId="0" borderId="37"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34" xfId="0" applyBorder="1" applyAlignment="1">
      <alignment horizontal="center"/>
    </xf>
    <xf numFmtId="165" fontId="8" fillId="0" borderId="47" xfId="1" applyNumberFormat="1" applyFont="1" applyBorder="1" applyAlignment="1">
      <alignment horizontal="center"/>
    </xf>
    <xf numFmtId="165" fontId="8" fillId="0" borderId="9" xfId="1" applyNumberFormat="1" applyFont="1" applyBorder="1" applyAlignment="1">
      <alignment horizontal="center"/>
    </xf>
    <xf numFmtId="165" fontId="8" fillId="0" borderId="2" xfId="1" applyNumberFormat="1" applyFont="1" applyBorder="1" applyAlignment="1">
      <alignment horizontal="center"/>
    </xf>
    <xf numFmtId="165" fontId="2" fillId="0" borderId="48" xfId="0" applyNumberFormat="1" applyFont="1" applyBorder="1" applyAlignment="1">
      <alignment horizontal="center"/>
    </xf>
    <xf numFmtId="0" fontId="0" fillId="0" borderId="49" xfId="0" applyBorder="1" applyAlignment="1">
      <alignment horizontal="center"/>
    </xf>
    <xf numFmtId="165" fontId="2" fillId="0" borderId="26" xfId="0" applyNumberFormat="1" applyFont="1" applyBorder="1" applyAlignment="1">
      <alignment horizontal="center"/>
    </xf>
    <xf numFmtId="165" fontId="2" fillId="0" borderId="46" xfId="0" applyNumberFormat="1" applyFont="1" applyBorder="1" applyAlignment="1">
      <alignment horizontal="center"/>
    </xf>
    <xf numFmtId="165" fontId="2" fillId="0" borderId="25" xfId="0" applyNumberFormat="1" applyFont="1" applyBorder="1" applyAlignment="1">
      <alignment horizont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50" xfId="0" applyFill="1" applyBorder="1" applyAlignment="1">
      <alignment horizontal="center" vertical="center" wrapText="1"/>
    </xf>
    <xf numFmtId="0" fontId="2" fillId="0" borderId="15" xfId="0" applyFont="1" applyBorder="1" applyAlignment="1">
      <alignment horizontal="center"/>
    </xf>
    <xf numFmtId="0" fontId="0" fillId="0" borderId="33" xfId="0" applyBorder="1"/>
    <xf numFmtId="0" fontId="0" fillId="0" borderId="27" xfId="0" applyBorder="1" applyAlignment="1">
      <alignment horizontal="left"/>
    </xf>
    <xf numFmtId="0" fontId="0" fillId="0" borderId="42" xfId="0" applyBorder="1" applyAlignment="1">
      <alignment horizontal="left"/>
    </xf>
    <xf numFmtId="0" fontId="0" fillId="0" borderId="43" xfId="0" applyBorder="1" applyAlignment="1">
      <alignment horizontal="left"/>
    </xf>
    <xf numFmtId="166" fontId="0" fillId="0" borderId="41" xfId="1" applyNumberFormat="1" applyFont="1" applyBorder="1" applyAlignment="1">
      <alignment horizontal="center"/>
    </xf>
    <xf numFmtId="166" fontId="0" fillId="0" borderId="44" xfId="0" applyNumberFormat="1" applyBorder="1" applyAlignment="1">
      <alignment horizontal="center"/>
    </xf>
    <xf numFmtId="166" fontId="0" fillId="0" borderId="40" xfId="1" applyNumberFormat="1" applyFont="1" applyBorder="1" applyAlignment="1">
      <alignment horizontal="center"/>
    </xf>
    <xf numFmtId="165" fontId="0" fillId="0" borderId="16" xfId="0" applyNumberFormat="1" applyBorder="1" applyAlignment="1">
      <alignment horizontal="center"/>
    </xf>
    <xf numFmtId="165" fontId="0" fillId="0" borderId="17" xfId="0" applyNumberFormat="1" applyBorder="1" applyAlignment="1">
      <alignment horizontal="center"/>
    </xf>
    <xf numFmtId="165" fontId="0" fillId="0" borderId="19" xfId="0" applyNumberFormat="1" applyBorder="1" applyAlignment="1">
      <alignment horizontal="center"/>
    </xf>
    <xf numFmtId="165" fontId="0" fillId="0" borderId="8" xfId="0" applyNumberFormat="1" applyBorder="1" applyAlignment="1">
      <alignment horizontal="center"/>
    </xf>
    <xf numFmtId="165" fontId="0" fillId="0" borderId="21" xfId="0" applyNumberFormat="1" applyBorder="1" applyAlignment="1">
      <alignment horizontal="center"/>
    </xf>
    <xf numFmtId="165" fontId="0" fillId="0" borderId="22" xfId="0" applyNumberFormat="1" applyBorder="1" applyAlignment="1">
      <alignment horizontal="center"/>
    </xf>
    <xf numFmtId="165" fontId="0" fillId="0" borderId="18" xfId="0" applyNumberFormat="1" applyBorder="1" applyAlignment="1">
      <alignment horizontal="center"/>
    </xf>
    <xf numFmtId="165" fontId="0" fillId="0" borderId="20" xfId="0" applyNumberFormat="1" applyBorder="1" applyAlignment="1">
      <alignment horizontal="center"/>
    </xf>
    <xf numFmtId="165" fontId="0" fillId="0" borderId="23" xfId="0" applyNumberFormat="1" applyBorder="1" applyAlignment="1">
      <alignment horizontal="center"/>
    </xf>
    <xf numFmtId="10" fontId="0" fillId="0" borderId="16" xfId="1" applyNumberFormat="1" applyFont="1" applyBorder="1" applyAlignment="1">
      <alignment horizontal="center"/>
    </xf>
    <xf numFmtId="10" fontId="0" fillId="0" borderId="17" xfId="1" applyNumberFormat="1" applyFont="1" applyBorder="1" applyAlignment="1">
      <alignment horizontal="center"/>
    </xf>
    <xf numFmtId="10" fontId="0" fillId="0" borderId="18" xfId="1" applyNumberFormat="1" applyFont="1" applyBorder="1" applyAlignment="1">
      <alignment horizontal="center"/>
    </xf>
    <xf numFmtId="10" fontId="0" fillId="0" borderId="19" xfId="1" applyNumberFormat="1" applyFont="1" applyBorder="1" applyAlignment="1">
      <alignment horizontal="center"/>
    </xf>
    <xf numFmtId="10" fontId="0" fillId="0" borderId="8" xfId="1" applyNumberFormat="1" applyFont="1" applyBorder="1" applyAlignment="1">
      <alignment horizontal="center"/>
    </xf>
    <xf numFmtId="10" fontId="0" fillId="0" borderId="20" xfId="1" applyNumberFormat="1" applyFont="1" applyBorder="1" applyAlignment="1">
      <alignment horizontal="center"/>
    </xf>
    <xf numFmtId="10" fontId="0" fillId="0" borderId="21" xfId="1" applyNumberFormat="1" applyFont="1" applyBorder="1" applyAlignment="1">
      <alignment horizontal="center"/>
    </xf>
    <xf numFmtId="10" fontId="0" fillId="0" borderId="22" xfId="1" applyNumberFormat="1" applyFont="1" applyBorder="1" applyAlignment="1">
      <alignment horizontal="center"/>
    </xf>
    <xf numFmtId="10" fontId="0" fillId="0" borderId="23" xfId="1" applyNumberFormat="1" applyFont="1" applyBorder="1" applyAlignment="1">
      <alignment horizontal="center"/>
    </xf>
    <xf numFmtId="165" fontId="8" fillId="0" borderId="34" xfId="1" applyNumberFormat="1" applyFont="1" applyBorder="1" applyAlignment="1">
      <alignment horizontal="center"/>
    </xf>
    <xf numFmtId="165" fontId="8" fillId="0" borderId="31" xfId="1" applyNumberFormat="1" applyFont="1" applyBorder="1" applyAlignment="1">
      <alignment horizontal="center"/>
    </xf>
    <xf numFmtId="165" fontId="8" fillId="0" borderId="32" xfId="1" applyNumberFormat="1" applyFont="1" applyBorder="1" applyAlignment="1">
      <alignment horizontal="center"/>
    </xf>
    <xf numFmtId="0" fontId="0" fillId="0" borderId="27"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23" xfId="0" applyFill="1" applyBorder="1" applyAlignment="1">
      <alignment horizontal="center" vertical="center" wrapText="1"/>
    </xf>
    <xf numFmtId="9" fontId="9" fillId="0" borderId="11" xfId="1" applyFont="1" applyBorder="1" applyAlignment="1">
      <alignment horizontal="center"/>
    </xf>
    <xf numFmtId="9" fontId="9" fillId="0" borderId="8" xfId="1" applyFont="1" applyBorder="1" applyAlignment="1">
      <alignment horizontal="center"/>
    </xf>
    <xf numFmtId="9" fontId="9" fillId="0" borderId="22" xfId="1" applyFont="1" applyBorder="1" applyAlignment="1">
      <alignment horizontal="center"/>
    </xf>
    <xf numFmtId="10" fontId="0" fillId="0" borderId="0" xfId="1" applyNumberFormat="1" applyFont="1"/>
    <xf numFmtId="165" fontId="0" fillId="0" borderId="16" xfId="0" applyNumberFormat="1" applyFill="1" applyBorder="1" applyAlignment="1">
      <alignment horizontal="center"/>
    </xf>
    <xf numFmtId="165" fontId="0" fillId="0" borderId="17" xfId="0" applyNumberFormat="1" applyFill="1" applyBorder="1" applyAlignment="1">
      <alignment horizontal="center"/>
    </xf>
    <xf numFmtId="165" fontId="0" fillId="0" borderId="18" xfId="0" applyNumberFormat="1" applyFill="1" applyBorder="1" applyAlignment="1">
      <alignment horizontal="center"/>
    </xf>
    <xf numFmtId="165" fontId="0" fillId="0" borderId="19" xfId="0" applyNumberFormat="1" applyFill="1" applyBorder="1" applyAlignment="1">
      <alignment horizontal="center"/>
    </xf>
    <xf numFmtId="165" fontId="0" fillId="0" borderId="8" xfId="0" applyNumberFormat="1" applyFill="1" applyBorder="1" applyAlignment="1">
      <alignment horizontal="center"/>
    </xf>
    <xf numFmtId="165" fontId="0" fillId="0" borderId="20" xfId="0" applyNumberFormat="1" applyFill="1" applyBorder="1" applyAlignment="1">
      <alignment horizontal="center"/>
    </xf>
    <xf numFmtId="165" fontId="0" fillId="0" borderId="21" xfId="0" applyNumberFormat="1" applyFill="1" applyBorder="1" applyAlignment="1">
      <alignment horizontal="center"/>
    </xf>
    <xf numFmtId="165" fontId="0" fillId="0" borderId="22" xfId="0" applyNumberFormat="1" applyFill="1" applyBorder="1" applyAlignment="1">
      <alignment horizontal="center"/>
    </xf>
    <xf numFmtId="165" fontId="0" fillId="0" borderId="23" xfId="0" applyNumberFormat="1" applyFill="1" applyBorder="1" applyAlignment="1">
      <alignment horizontal="center"/>
    </xf>
    <xf numFmtId="0" fontId="3" fillId="2" borderId="0" xfId="0" applyFont="1" applyFill="1" applyAlignment="1" applyProtection="1">
      <protection locked="0"/>
    </xf>
    <xf numFmtId="0" fontId="4" fillId="4" borderId="0" xfId="0" applyFont="1" applyFill="1" applyAlignment="1" applyProtection="1">
      <protection locked="0"/>
    </xf>
    <xf numFmtId="0" fontId="4" fillId="2" borderId="0" xfId="0" applyFont="1" applyFill="1" applyAlignment="1" applyProtection="1">
      <protection locked="0"/>
    </xf>
    <xf numFmtId="0" fontId="5" fillId="0" borderId="1" xfId="0" applyFont="1" applyFill="1" applyBorder="1" applyAlignment="1"/>
    <xf numFmtId="0" fontId="2" fillId="0" borderId="8" xfId="0" applyFont="1" applyBorder="1" applyProtection="1">
      <protection locked="0"/>
    </xf>
    <xf numFmtId="0" fontId="2" fillId="2" borderId="0" xfId="0" applyFont="1" applyFill="1" applyProtection="1">
      <protection locked="0"/>
    </xf>
    <xf numFmtId="0" fontId="6" fillId="0" borderId="0" xfId="0" applyFont="1" applyFill="1" applyBorder="1" applyAlignment="1">
      <alignment vertical="center" wrapText="1"/>
    </xf>
    <xf numFmtId="0" fontId="0" fillId="0" borderId="12" xfId="0" applyFont="1" applyFill="1" applyBorder="1" applyAlignment="1">
      <alignment vertical="center" wrapText="1"/>
    </xf>
    <xf numFmtId="0" fontId="0" fillId="0" borderId="3" xfId="0" applyBorder="1" applyAlignment="1">
      <alignment wrapText="1"/>
    </xf>
    <xf numFmtId="0" fontId="0" fillId="0" borderId="2" xfId="0" applyBorder="1"/>
    <xf numFmtId="0" fontId="0" fillId="0" borderId="9" xfId="0" applyBorder="1" applyAlignment="1">
      <alignment wrapText="1"/>
    </xf>
    <xf numFmtId="0" fontId="0" fillId="2" borderId="9" xfId="0" quotePrefix="1" applyFont="1" applyFill="1" applyBorder="1" applyAlignment="1">
      <alignment horizontal="left"/>
    </xf>
    <xf numFmtId="0" fontId="0" fillId="0" borderId="11" xfId="0" applyBorder="1" applyAlignment="1">
      <alignment wrapText="1"/>
    </xf>
    <xf numFmtId="0" fontId="0" fillId="0" borderId="8" xfId="0" applyFill="1" applyBorder="1" applyAlignment="1">
      <alignment wrapText="1"/>
    </xf>
    <xf numFmtId="166" fontId="8" fillId="0" borderId="44" xfId="0" applyNumberFormat="1" applyFont="1" applyBorder="1" applyAlignment="1">
      <alignment horizontal="center"/>
    </xf>
    <xf numFmtId="166" fontId="8" fillId="0" borderId="41" xfId="1" applyNumberFormat="1" applyFont="1" applyBorder="1" applyAlignment="1">
      <alignment horizontal="center"/>
    </xf>
    <xf numFmtId="166" fontId="8" fillId="0" borderId="40" xfId="1" applyNumberFormat="1" applyFont="1" applyBorder="1" applyAlignment="1">
      <alignment horizontal="center"/>
    </xf>
    <xf numFmtId="0" fontId="2" fillId="0" borderId="45" xfId="0" applyFont="1" applyFill="1" applyBorder="1" applyAlignment="1">
      <alignment horizontal="center" vertical="center" wrapText="1"/>
    </xf>
    <xf numFmtId="0" fontId="2" fillId="2" borderId="8" xfId="0" applyFont="1" applyFill="1" applyBorder="1" applyAlignment="1" applyProtection="1">
      <alignment vertical="top"/>
      <protection locked="0"/>
    </xf>
    <xf numFmtId="9" fontId="8" fillId="0" borderId="11" xfId="1" applyFont="1" applyBorder="1" applyAlignment="1">
      <alignment horizontal="center"/>
    </xf>
    <xf numFmtId="9" fontId="8" fillId="0" borderId="8" xfId="1" applyFont="1" applyBorder="1" applyAlignment="1">
      <alignment horizontal="center"/>
    </xf>
    <xf numFmtId="9" fontId="8" fillId="0" borderId="22" xfId="1" applyFont="1" applyBorder="1" applyAlignment="1">
      <alignment horizontal="center"/>
    </xf>
    <xf numFmtId="0" fontId="0" fillId="0" borderId="0" xfId="0" applyFill="1" applyBorder="1" applyAlignment="1">
      <alignment horizontal="center" vertical="center" wrapText="1"/>
    </xf>
    <xf numFmtId="9" fontId="9" fillId="0" borderId="0" xfId="1" applyFont="1" applyBorder="1" applyAlignment="1">
      <alignment horizontal="center"/>
    </xf>
    <xf numFmtId="0" fontId="2" fillId="0" borderId="0" xfId="0" applyFont="1" applyBorder="1" applyAlignment="1"/>
    <xf numFmtId="0" fontId="0" fillId="0" borderId="0" xfId="0" applyBorder="1" applyAlignment="1">
      <alignment horizontal="center"/>
    </xf>
    <xf numFmtId="165" fontId="0" fillId="0" borderId="0" xfId="0" applyNumberFormat="1" applyBorder="1" applyAlignment="1">
      <alignment horizontal="center"/>
    </xf>
    <xf numFmtId="164" fontId="0" fillId="0" borderId="0" xfId="0" applyNumberFormat="1"/>
    <xf numFmtId="9" fontId="0" fillId="0" borderId="53" xfId="0" applyNumberFormat="1" applyBorder="1" applyAlignment="1">
      <alignment horizontal="center"/>
    </xf>
    <xf numFmtId="0" fontId="0" fillId="0" borderId="0" xfId="0" applyBorder="1" applyAlignment="1">
      <alignment wrapText="1"/>
    </xf>
    <xf numFmtId="164" fontId="0" fillId="0" borderId="4" xfId="0" applyNumberFormat="1" applyFill="1" applyBorder="1" applyAlignment="1">
      <alignment horizontal="center"/>
    </xf>
    <xf numFmtId="0" fontId="2" fillId="0" borderId="0" xfId="0" applyFont="1" applyBorder="1" applyAlignment="1">
      <alignment horizontal="center"/>
    </xf>
    <xf numFmtId="165" fontId="2" fillId="0" borderId="0" xfId="0" applyNumberFormat="1" applyFont="1" applyBorder="1" applyAlignment="1">
      <alignment horizontal="center"/>
    </xf>
    <xf numFmtId="9" fontId="10" fillId="0" borderId="15" xfId="1" applyFont="1" applyBorder="1" applyAlignment="1">
      <alignment horizontal="center"/>
    </xf>
    <xf numFmtId="164" fontId="0" fillId="0" borderId="0" xfId="0" applyNumberFormat="1" applyFill="1" applyBorder="1" applyAlignment="1">
      <alignment horizontal="center"/>
    </xf>
    <xf numFmtId="0" fontId="12" fillId="0" borderId="0" xfId="3" applyFont="1" applyAlignment="1">
      <alignment vertical="center"/>
    </xf>
    <xf numFmtId="0" fontId="11" fillId="0" borderId="0" xfId="3"/>
    <xf numFmtId="0" fontId="13" fillId="0" borderId="0" xfId="3" applyFont="1" applyAlignment="1">
      <alignment vertical="center" wrapText="1"/>
    </xf>
    <xf numFmtId="0" fontId="14" fillId="0" borderId="0" xfId="3" applyFont="1" applyAlignment="1">
      <alignment vertical="center" wrapText="1"/>
    </xf>
    <xf numFmtId="0" fontId="15" fillId="0" borderId="0" xfId="3" applyFont="1" applyAlignment="1">
      <alignment vertical="center"/>
    </xf>
    <xf numFmtId="0" fontId="3" fillId="2" borderId="0" xfId="0" applyFont="1" applyFill="1" applyAlignment="1" applyProtection="1">
      <alignment horizontal="center"/>
      <protection locked="0"/>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30" xfId="0" applyBorder="1" applyAlignment="1">
      <alignment horizontal="center" vertical="center" wrapText="1"/>
    </xf>
    <xf numFmtId="0" fontId="0" fillId="0" borderId="33" xfId="0" applyBorder="1" applyAlignment="1">
      <alignment horizontal="center" vertical="center"/>
    </xf>
    <xf numFmtId="0" fontId="2" fillId="0" borderId="37" xfId="0" applyFont="1" applyBorder="1" applyAlignment="1">
      <alignment horizontal="center"/>
    </xf>
    <xf numFmtId="0" fontId="2" fillId="0" borderId="38" xfId="0" applyFont="1" applyBorder="1" applyAlignment="1">
      <alignment horizontal="center"/>
    </xf>
    <xf numFmtId="0" fontId="2" fillId="0" borderId="3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0" fillId="0" borderId="52" xfId="0" applyBorder="1" applyAlignment="1">
      <alignment horizontal="center" vertical="center" wrapText="1"/>
    </xf>
    <xf numFmtId="0" fontId="0" fillId="0" borderId="33" xfId="0" applyBorder="1" applyAlignment="1">
      <alignment horizontal="center" vertical="center" wrapText="1"/>
    </xf>
    <xf numFmtId="0" fontId="0" fillId="0" borderId="27" xfId="0" applyBorder="1" applyAlignment="1">
      <alignment horizontal="center"/>
    </xf>
    <xf numFmtId="0" fontId="0" fillId="0" borderId="51" xfId="0" applyBorder="1" applyAlignment="1">
      <alignment horizontal="center"/>
    </xf>
    <xf numFmtId="0" fontId="0" fillId="0" borderId="28" xfId="0" applyBorder="1" applyAlignment="1">
      <alignment horizontal="center"/>
    </xf>
    <xf numFmtId="0" fontId="2" fillId="0" borderId="44" xfId="0" applyFont="1" applyBorder="1" applyAlignment="1">
      <alignment horizontal="center"/>
    </xf>
    <xf numFmtId="0" fontId="2" fillId="0" borderId="41" xfId="0" applyFont="1" applyBorder="1" applyAlignment="1">
      <alignment horizontal="center"/>
    </xf>
    <xf numFmtId="0" fontId="2" fillId="0" borderId="40" xfId="0" applyFont="1" applyBorder="1" applyAlignment="1">
      <alignment horizontal="center"/>
    </xf>
    <xf numFmtId="0" fontId="2" fillId="0" borderId="39" xfId="0" applyFont="1" applyBorder="1" applyAlignment="1">
      <alignment horizontal="center"/>
    </xf>
  </cellXfs>
  <cellStyles count="4">
    <cellStyle name="Hyperlink" xfId="2" builtinId="8"/>
    <cellStyle name="Normal" xfId="0" builtinId="0"/>
    <cellStyle name="Normal 2" xfId="3" xr:uid="{00000000-0005-0000-0000-000002000000}"/>
    <cellStyle name="Percent" xfId="1" builtinId="5"/>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s3.amazonaws.com/public-inspection.federalregister.gov/2018-14985.pdf" TargetMode="External"/><Relationship Id="rId2" Type="http://schemas.openxmlformats.org/officeDocument/2006/relationships/hyperlink" Target="https://www.federalregister.gov/documents/2017/11/16/2017-24067/medicare-program-cy-2018-updates-to-the-quality-payment-program-and-quality-payment-program-extreme" TargetMode="External"/><Relationship Id="rId1" Type="http://schemas.openxmlformats.org/officeDocument/2006/relationships/hyperlink" Target="https://www.federalregister.gov/documents/2016/11/04/2016-25240/medicare-program-merit-based-incentive-payment-system-mips-and-alternative-payment-model-ap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showGridLines="0" tabSelected="1" workbookViewId="0"/>
  </sheetViews>
  <sheetFormatPr defaultColWidth="10.140625" defaultRowHeight="15.75" x14ac:dyDescent="0.25"/>
  <cols>
    <col min="1" max="1" width="82.42578125" style="141" customWidth="1"/>
    <col min="2" max="16384" width="10.140625" style="141"/>
  </cols>
  <sheetData>
    <row r="1" spans="1:1" x14ac:dyDescent="0.25">
      <c r="A1" s="140" t="s">
        <v>98</v>
      </c>
    </row>
    <row r="2" spans="1:1" ht="24" x14ac:dyDescent="0.25">
      <c r="A2" s="142" t="s">
        <v>99</v>
      </c>
    </row>
    <row r="3" spans="1:1" ht="48" x14ac:dyDescent="0.25">
      <c r="A3" s="143" t="s">
        <v>100</v>
      </c>
    </row>
    <row r="4" spans="1:1" ht="156" x14ac:dyDescent="0.25">
      <c r="A4" s="143" t="s">
        <v>101</v>
      </c>
    </row>
    <row r="5" spans="1:1" ht="84" x14ac:dyDescent="0.25">
      <c r="A5" s="142" t="s">
        <v>102</v>
      </c>
    </row>
    <row r="6" spans="1:1" x14ac:dyDescent="0.25">
      <c r="A6" s="14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B18"/>
  <sheetViews>
    <sheetView showGridLines="0" workbookViewId="0">
      <selection activeCell="A7" sqref="A7:B9"/>
    </sheetView>
  </sheetViews>
  <sheetFormatPr defaultRowHeight="15" x14ac:dyDescent="0.25"/>
  <cols>
    <col min="1" max="1" width="42.28515625" customWidth="1"/>
    <col min="2" max="2" width="62.140625" customWidth="1"/>
  </cols>
  <sheetData>
    <row r="1" spans="1:2" ht="18" x14ac:dyDescent="0.25">
      <c r="A1" s="145" t="s">
        <v>95</v>
      </c>
      <c r="B1" s="145"/>
    </row>
    <row r="2" spans="1:2" ht="18" x14ac:dyDescent="0.25">
      <c r="A2" s="105"/>
      <c r="B2" s="105"/>
    </row>
    <row r="3" spans="1:2" ht="18" x14ac:dyDescent="0.25">
      <c r="A3" s="106" t="s">
        <v>96</v>
      </c>
      <c r="B3" s="105"/>
    </row>
    <row r="4" spans="1:2" ht="18" x14ac:dyDescent="0.25">
      <c r="A4" s="107"/>
      <c r="B4" s="105"/>
    </row>
    <row r="5" spans="1:2" ht="18.75" x14ac:dyDescent="0.3">
      <c r="A5" s="108" t="s">
        <v>0</v>
      </c>
      <c r="B5" s="105"/>
    </row>
    <row r="6" spans="1:2" ht="18" x14ac:dyDescent="0.25">
      <c r="A6" s="105"/>
      <c r="B6" s="105"/>
    </row>
    <row r="7" spans="1:2" ht="15" customHeight="1" x14ac:dyDescent="0.25">
      <c r="A7" s="146" t="s">
        <v>81</v>
      </c>
      <c r="B7" s="147"/>
    </row>
    <row r="8" spans="1:2" x14ac:dyDescent="0.25">
      <c r="A8" s="148"/>
      <c r="B8" s="149"/>
    </row>
    <row r="9" spans="1:2" x14ac:dyDescent="0.25">
      <c r="A9" s="150"/>
      <c r="B9" s="151"/>
    </row>
    <row r="10" spans="1:2" ht="18" x14ac:dyDescent="0.25">
      <c r="A10" s="105"/>
      <c r="B10" s="105"/>
    </row>
    <row r="11" spans="1:2" ht="18.75" x14ac:dyDescent="0.3">
      <c r="A11" s="108" t="s">
        <v>80</v>
      </c>
      <c r="B11" s="1"/>
    </row>
    <row r="12" spans="1:2" x14ac:dyDescent="0.25">
      <c r="A12" s="1"/>
      <c r="B12" s="1"/>
    </row>
    <row r="13" spans="1:2" x14ac:dyDescent="0.25">
      <c r="A13" s="2" t="s">
        <v>74</v>
      </c>
      <c r="B13" s="2" t="s">
        <v>2</v>
      </c>
    </row>
    <row r="14" spans="1:2" ht="143.25" customHeight="1" x14ac:dyDescent="0.25">
      <c r="A14" s="123" t="s">
        <v>78</v>
      </c>
      <c r="B14" s="3" t="s">
        <v>85</v>
      </c>
    </row>
    <row r="15" spans="1:2" ht="120" x14ac:dyDescent="0.25">
      <c r="A15" s="4" t="s">
        <v>33</v>
      </c>
      <c r="B15" s="3" t="s">
        <v>79</v>
      </c>
    </row>
    <row r="16" spans="1:2" ht="150" x14ac:dyDescent="0.25">
      <c r="A16" s="4" t="s">
        <v>38</v>
      </c>
      <c r="B16" s="3" t="s">
        <v>83</v>
      </c>
    </row>
    <row r="17" spans="1:2" ht="45" x14ac:dyDescent="0.25">
      <c r="A17" s="109" t="s">
        <v>82</v>
      </c>
      <c r="B17" s="3" t="s">
        <v>84</v>
      </c>
    </row>
    <row r="18" spans="1:2" x14ac:dyDescent="0.25">
      <c r="A18" s="110"/>
      <c r="B18" s="111"/>
    </row>
  </sheetData>
  <mergeCells count="2">
    <mergeCell ref="A1:B1"/>
    <mergeCell ref="A7:B9"/>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B36"/>
  <sheetViews>
    <sheetView showGridLines="0" workbookViewId="0">
      <selection activeCell="B8" sqref="B8"/>
    </sheetView>
  </sheetViews>
  <sheetFormatPr defaultRowHeight="15" x14ac:dyDescent="0.25"/>
  <cols>
    <col min="1" max="1" width="60.42578125" customWidth="1"/>
    <col min="2" max="2" width="131.7109375" customWidth="1"/>
  </cols>
  <sheetData>
    <row r="1" spans="1:2" ht="18" x14ac:dyDescent="0.25">
      <c r="A1" s="145" t="s">
        <v>97</v>
      </c>
      <c r="B1" s="145"/>
    </row>
    <row r="3" spans="1:2" x14ac:dyDescent="0.25">
      <c r="A3" s="2" t="s">
        <v>1</v>
      </c>
      <c r="B3" s="2" t="s">
        <v>3</v>
      </c>
    </row>
    <row r="4" spans="1:2" x14ac:dyDescent="0.25">
      <c r="A4" s="3" t="s">
        <v>41</v>
      </c>
      <c r="B4" s="112" t="s">
        <v>42</v>
      </c>
    </row>
    <row r="5" spans="1:2" x14ac:dyDescent="0.25">
      <c r="A5" s="3" t="s">
        <v>43</v>
      </c>
      <c r="B5" s="112" t="s">
        <v>44</v>
      </c>
    </row>
    <row r="6" spans="1:2" x14ac:dyDescent="0.25">
      <c r="A6" s="3" t="s">
        <v>31</v>
      </c>
      <c r="B6" s="112" t="s">
        <v>45</v>
      </c>
    </row>
    <row r="7" spans="1:2" x14ac:dyDescent="0.25">
      <c r="A7" s="3" t="s">
        <v>46</v>
      </c>
      <c r="B7" s="112" t="s">
        <v>47</v>
      </c>
    </row>
    <row r="8" spans="1:2" x14ac:dyDescent="0.25">
      <c r="A8" s="3" t="s">
        <v>48</v>
      </c>
      <c r="B8" s="112" t="s">
        <v>49</v>
      </c>
    </row>
    <row r="9" spans="1:2" ht="30" x14ac:dyDescent="0.25">
      <c r="A9" s="5" t="s">
        <v>4</v>
      </c>
      <c r="B9" s="6" t="s">
        <v>5</v>
      </c>
    </row>
    <row r="10" spans="1:2" ht="30" x14ac:dyDescent="0.25">
      <c r="A10" s="7" t="s">
        <v>6</v>
      </c>
      <c r="B10" s="8" t="s">
        <v>7</v>
      </c>
    </row>
    <row r="11" spans="1:2" x14ac:dyDescent="0.25">
      <c r="A11" s="7" t="s">
        <v>50</v>
      </c>
      <c r="B11" s="8" t="s">
        <v>51</v>
      </c>
    </row>
    <row r="12" spans="1:2" ht="30" x14ac:dyDescent="0.25">
      <c r="A12" s="5" t="s">
        <v>8</v>
      </c>
      <c r="B12" s="9" t="s">
        <v>9</v>
      </c>
    </row>
    <row r="13" spans="1:2" x14ac:dyDescent="0.25">
      <c r="A13" s="5" t="s">
        <v>10</v>
      </c>
      <c r="B13" s="10" t="s">
        <v>11</v>
      </c>
    </row>
    <row r="14" spans="1:2" x14ac:dyDescent="0.25">
      <c r="A14" s="11" t="s">
        <v>12</v>
      </c>
      <c r="B14" s="12" t="s">
        <v>13</v>
      </c>
    </row>
    <row r="15" spans="1:2" x14ac:dyDescent="0.25">
      <c r="A15" s="11"/>
      <c r="B15" s="12" t="s">
        <v>14</v>
      </c>
    </row>
    <row r="16" spans="1:2" x14ac:dyDescent="0.25">
      <c r="A16" s="7" t="s">
        <v>15</v>
      </c>
      <c r="B16" s="13" t="s">
        <v>16</v>
      </c>
    </row>
    <row r="17" spans="1:2" x14ac:dyDescent="0.25">
      <c r="A17" s="11"/>
      <c r="B17" s="12" t="s">
        <v>52</v>
      </c>
    </row>
    <row r="18" spans="1:2" x14ac:dyDescent="0.25">
      <c r="A18" s="14"/>
      <c r="B18" s="15" t="s">
        <v>53</v>
      </c>
    </row>
    <row r="19" spans="1:2" x14ac:dyDescent="0.25">
      <c r="A19" s="16" t="s">
        <v>17</v>
      </c>
      <c r="B19" s="17" t="s">
        <v>54</v>
      </c>
    </row>
    <row r="20" spans="1:2" ht="30" x14ac:dyDescent="0.25">
      <c r="A20" s="7" t="s">
        <v>55</v>
      </c>
      <c r="B20" s="113" t="s">
        <v>56</v>
      </c>
    </row>
    <row r="21" spans="1:2" ht="30" x14ac:dyDescent="0.25">
      <c r="A21" s="114" t="s">
        <v>57</v>
      </c>
      <c r="B21" s="115" t="s">
        <v>58</v>
      </c>
    </row>
    <row r="22" spans="1:2" x14ac:dyDescent="0.25">
      <c r="A22" s="18"/>
      <c r="B22" s="14" t="s">
        <v>59</v>
      </c>
    </row>
    <row r="23" spans="1:2" x14ac:dyDescent="0.25">
      <c r="A23" s="116" t="s">
        <v>60</v>
      </c>
      <c r="B23" s="116" t="s">
        <v>18</v>
      </c>
    </row>
    <row r="24" spans="1:2" x14ac:dyDescent="0.25">
      <c r="A24" s="114" t="s">
        <v>19</v>
      </c>
      <c r="B24" s="115" t="s">
        <v>61</v>
      </c>
    </row>
    <row r="25" spans="1:2" ht="30" x14ac:dyDescent="0.25">
      <c r="A25" s="18"/>
      <c r="B25" s="117" t="s">
        <v>62</v>
      </c>
    </row>
    <row r="26" spans="1:2" x14ac:dyDescent="0.25">
      <c r="A26" s="14" t="s">
        <v>20</v>
      </c>
      <c r="B26" s="15" t="s">
        <v>21</v>
      </c>
    </row>
    <row r="27" spans="1:2" x14ac:dyDescent="0.25">
      <c r="A27" s="11" t="s">
        <v>22</v>
      </c>
      <c r="B27" s="12" t="s">
        <v>63</v>
      </c>
    </row>
    <row r="28" spans="1:2" ht="30" x14ac:dyDescent="0.25">
      <c r="A28" s="7" t="s">
        <v>23</v>
      </c>
      <c r="B28" s="9" t="s">
        <v>24</v>
      </c>
    </row>
    <row r="29" spans="1:2" x14ac:dyDescent="0.25">
      <c r="A29" s="7" t="s">
        <v>25</v>
      </c>
      <c r="B29" s="9" t="s">
        <v>64</v>
      </c>
    </row>
    <row r="30" spans="1:2" x14ac:dyDescent="0.25">
      <c r="A30" s="11"/>
      <c r="B30" s="9" t="s">
        <v>65</v>
      </c>
    </row>
    <row r="31" spans="1:2" x14ac:dyDescent="0.25">
      <c r="A31" s="11"/>
      <c r="B31" s="9" t="s">
        <v>66</v>
      </c>
    </row>
    <row r="32" spans="1:2" x14ac:dyDescent="0.25">
      <c r="A32" s="14"/>
      <c r="B32" s="9" t="s">
        <v>67</v>
      </c>
    </row>
    <row r="33" spans="1:2" x14ac:dyDescent="0.25">
      <c r="A33" s="5" t="s">
        <v>68</v>
      </c>
      <c r="B33" s="5" t="s">
        <v>69</v>
      </c>
    </row>
    <row r="34" spans="1:2" x14ac:dyDescent="0.25">
      <c r="A34" s="152" t="s">
        <v>70</v>
      </c>
      <c r="B34" s="5" t="s">
        <v>71</v>
      </c>
    </row>
    <row r="35" spans="1:2" x14ac:dyDescent="0.25">
      <c r="A35" s="153"/>
      <c r="B35" s="118" t="s">
        <v>72</v>
      </c>
    </row>
    <row r="36" spans="1:2" ht="30" x14ac:dyDescent="0.25">
      <c r="A36" s="154"/>
      <c r="B36" s="118" t="s">
        <v>73</v>
      </c>
    </row>
  </sheetData>
  <mergeCells count="2">
    <mergeCell ref="A1:B1"/>
    <mergeCell ref="A34:A36"/>
  </mergeCells>
  <hyperlinks>
    <hyperlink ref="B9" r:id="rId1" xr:uid="{00000000-0004-0000-0200-000000000000}"/>
    <hyperlink ref="B10" r:id="rId2" xr:uid="{00000000-0004-0000-0200-000001000000}"/>
    <hyperlink ref="B11"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L49"/>
  <sheetViews>
    <sheetView showGridLines="0" zoomScale="70" zoomScaleNormal="70" zoomScaleSheetLayoutView="100" workbookViewId="0">
      <selection activeCell="C25" sqref="C25"/>
    </sheetView>
  </sheetViews>
  <sheetFormatPr defaultRowHeight="15" x14ac:dyDescent="0.25"/>
  <cols>
    <col min="1" max="1" width="2.5703125" customWidth="1"/>
    <col min="2" max="2" width="26.85546875" customWidth="1"/>
    <col min="3" max="3" width="18.28515625" customWidth="1"/>
    <col min="4" max="4" width="15.28515625" bestFit="1" customWidth="1"/>
    <col min="5" max="7" width="16.28515625" bestFit="1" customWidth="1"/>
    <col min="8" max="8" width="16.85546875" customWidth="1"/>
    <col min="9" max="9" width="13.140625" style="19" customWidth="1"/>
    <col min="10" max="10" width="11.5703125" style="19" customWidth="1"/>
    <col min="11" max="11" width="16.7109375" style="19" customWidth="1"/>
    <col min="12" max="12" width="11.140625" bestFit="1" customWidth="1"/>
  </cols>
  <sheetData>
    <row r="1" spans="1:9" x14ac:dyDescent="0.25">
      <c r="B1" s="161" t="s">
        <v>88</v>
      </c>
      <c r="C1" s="162"/>
      <c r="D1" s="162"/>
      <c r="E1" s="162"/>
      <c r="F1" s="162"/>
      <c r="G1" s="162"/>
      <c r="H1" s="162"/>
      <c r="I1" s="163"/>
    </row>
    <row r="2" spans="1:9" x14ac:dyDescent="0.25">
      <c r="A2" s="19"/>
      <c r="B2" s="19"/>
      <c r="C2" s="19"/>
      <c r="D2" s="19"/>
      <c r="E2" s="19"/>
      <c r="F2" s="19"/>
      <c r="G2" s="19"/>
      <c r="H2" s="19"/>
    </row>
    <row r="3" spans="1:9" x14ac:dyDescent="0.25">
      <c r="B3" s="161" t="s">
        <v>27</v>
      </c>
      <c r="C3" s="162"/>
      <c r="D3" s="162"/>
      <c r="E3" s="162"/>
      <c r="F3" s="162"/>
      <c r="G3" s="162"/>
      <c r="H3" s="162"/>
      <c r="I3" s="163"/>
    </row>
    <row r="4" spans="1:9" ht="15.75" thickBot="1" x14ac:dyDescent="0.3">
      <c r="A4" s="19"/>
      <c r="B4" s="23"/>
      <c r="C4" s="23"/>
      <c r="D4" s="23"/>
      <c r="E4" s="23"/>
      <c r="F4" s="23"/>
      <c r="G4" s="23"/>
      <c r="H4" s="23"/>
      <c r="I4" s="23"/>
    </row>
    <row r="5" spans="1:9" ht="15" customHeight="1" thickBot="1" x14ac:dyDescent="0.3">
      <c r="B5" s="155" t="s">
        <v>34</v>
      </c>
      <c r="C5" s="157" t="s">
        <v>94</v>
      </c>
      <c r="D5" s="158"/>
      <c r="E5" s="158"/>
      <c r="F5" s="158"/>
      <c r="G5" s="159" t="s">
        <v>77</v>
      </c>
    </row>
    <row r="6" spans="1:9" ht="30.75" thickBot="1" x14ac:dyDescent="0.3">
      <c r="B6" s="156"/>
      <c r="C6" s="41" t="s">
        <v>35</v>
      </c>
      <c r="D6" s="42" t="s">
        <v>75</v>
      </c>
      <c r="E6" s="43" t="s">
        <v>76</v>
      </c>
      <c r="F6" s="122" t="s">
        <v>37</v>
      </c>
      <c r="G6" s="160"/>
    </row>
    <row r="7" spans="1:9" ht="15" customHeight="1" x14ac:dyDescent="0.25">
      <c r="B7" s="47" t="s">
        <v>28</v>
      </c>
      <c r="C7" s="35"/>
      <c r="D7" s="36"/>
      <c r="E7" s="37"/>
      <c r="F7" s="38">
        <f>SUM(C7:E7)</f>
        <v>0</v>
      </c>
      <c r="G7" s="85"/>
    </row>
    <row r="8" spans="1:9" ht="15" customHeight="1" x14ac:dyDescent="0.25">
      <c r="B8" s="25" t="s">
        <v>29</v>
      </c>
      <c r="C8" s="29"/>
      <c r="D8" s="30"/>
      <c r="E8" s="31"/>
      <c r="F8" s="32">
        <f t="shared" ref="F8:F9" si="0">SUM(C8:E8)</f>
        <v>0</v>
      </c>
      <c r="G8" s="86"/>
    </row>
    <row r="9" spans="1:9" ht="15" customHeight="1" thickBot="1" x14ac:dyDescent="0.3">
      <c r="B9" s="52" t="s">
        <v>30</v>
      </c>
      <c r="C9" s="48"/>
      <c r="D9" s="49"/>
      <c r="E9" s="50"/>
      <c r="F9" s="51">
        <f t="shared" si="0"/>
        <v>0</v>
      </c>
      <c r="G9" s="87"/>
    </row>
    <row r="10" spans="1:9" ht="15" customHeight="1" thickBot="1" x14ac:dyDescent="0.3">
      <c r="B10" s="59" t="s">
        <v>26</v>
      </c>
      <c r="C10" s="54">
        <f t="shared" ref="C10:G10" si="1">SUM(C7:C9)</f>
        <v>0</v>
      </c>
      <c r="D10" s="55">
        <f t="shared" si="1"/>
        <v>0</v>
      </c>
      <c r="E10" s="55">
        <f t="shared" si="1"/>
        <v>0</v>
      </c>
      <c r="F10" s="53">
        <f t="shared" si="1"/>
        <v>0</v>
      </c>
      <c r="G10" s="53">
        <f t="shared" si="1"/>
        <v>0</v>
      </c>
    </row>
    <row r="11" spans="1:9" ht="15" customHeight="1" thickBot="1" x14ac:dyDescent="0.3">
      <c r="B11" s="136"/>
      <c r="C11" s="137"/>
      <c r="D11" s="137"/>
      <c r="E11" s="137"/>
      <c r="F11" s="137"/>
      <c r="G11" s="137"/>
    </row>
    <row r="12" spans="1:9" ht="15" customHeight="1" thickBot="1" x14ac:dyDescent="0.3">
      <c r="B12" s="155" t="s">
        <v>34</v>
      </c>
      <c r="C12" s="157" t="s">
        <v>33</v>
      </c>
      <c r="D12" s="158"/>
      <c r="E12" s="158"/>
      <c r="F12" s="175"/>
      <c r="G12" s="129"/>
      <c r="H12" s="129"/>
    </row>
    <row r="13" spans="1:9" ht="30.75" thickBot="1" x14ac:dyDescent="0.3">
      <c r="B13" s="156"/>
      <c r="C13" s="44" t="s">
        <v>31</v>
      </c>
      <c r="D13" s="45" t="s">
        <v>86</v>
      </c>
      <c r="E13" s="45" t="s">
        <v>32</v>
      </c>
      <c r="F13" s="46" t="s">
        <v>26</v>
      </c>
      <c r="H13" s="127"/>
      <c r="I13" s="127"/>
    </row>
    <row r="14" spans="1:9" ht="15" customHeight="1" x14ac:dyDescent="0.25">
      <c r="B14" s="47" t="s">
        <v>28</v>
      </c>
      <c r="C14" s="39"/>
      <c r="D14" s="124"/>
      <c r="E14" s="92">
        <f>1-SUM(C14:D14)</f>
        <v>1</v>
      </c>
      <c r="F14" s="40">
        <f>SUM(C14:E14)</f>
        <v>1</v>
      </c>
      <c r="H14" s="128"/>
      <c r="I14" s="22"/>
    </row>
    <row r="15" spans="1:9" ht="15" customHeight="1" x14ac:dyDescent="0.25">
      <c r="B15" s="25" t="s">
        <v>29</v>
      </c>
      <c r="C15" s="33"/>
      <c r="D15" s="125"/>
      <c r="E15" s="93">
        <f t="shared" ref="E15:E16" si="2">1-SUM(C15:D15)</f>
        <v>1</v>
      </c>
      <c r="F15" s="40">
        <f t="shared" ref="F15:F16" si="3">SUM(C15:E15)</f>
        <v>1</v>
      </c>
      <c r="H15" s="128"/>
      <c r="I15" s="22"/>
    </row>
    <row r="16" spans="1:9" ht="15" customHeight="1" thickBot="1" x14ac:dyDescent="0.3">
      <c r="B16" s="26" t="s">
        <v>30</v>
      </c>
      <c r="C16" s="34"/>
      <c r="D16" s="126"/>
      <c r="E16" s="94">
        <f t="shared" si="2"/>
        <v>1</v>
      </c>
      <c r="F16" s="133">
        <f t="shared" si="3"/>
        <v>1</v>
      </c>
      <c r="H16" s="128"/>
      <c r="I16" s="22"/>
    </row>
    <row r="17" spans="1:12" ht="15" customHeight="1" thickBot="1" x14ac:dyDescent="0.3">
      <c r="A17" s="19"/>
      <c r="B17" s="19"/>
      <c r="C17" s="19"/>
      <c r="D17" s="19"/>
      <c r="E17" s="19"/>
      <c r="F17" s="19"/>
      <c r="G17" s="19"/>
      <c r="H17" s="19"/>
    </row>
    <row r="18" spans="1:12" ht="15" customHeight="1" thickBot="1" x14ac:dyDescent="0.3">
      <c r="B18" s="155" t="s">
        <v>34</v>
      </c>
      <c r="C18" s="172" t="s">
        <v>38</v>
      </c>
      <c r="D18" s="173"/>
      <c r="E18" s="173"/>
      <c r="F18" s="173"/>
      <c r="G18" s="173"/>
      <c r="H18" s="174"/>
    </row>
    <row r="19" spans="1:12" ht="15" customHeight="1" x14ac:dyDescent="0.25">
      <c r="B19" s="167"/>
      <c r="C19" s="169" t="s">
        <v>89</v>
      </c>
      <c r="D19" s="170"/>
      <c r="E19" s="171"/>
      <c r="F19" s="169" t="s">
        <v>87</v>
      </c>
      <c r="G19" s="170"/>
      <c r="H19" s="171"/>
    </row>
    <row r="20" spans="1:12" ht="15.75" thickBot="1" x14ac:dyDescent="0.3">
      <c r="B20" s="168"/>
      <c r="C20" s="56" t="s">
        <v>39</v>
      </c>
      <c r="D20" s="57" t="s">
        <v>40</v>
      </c>
      <c r="E20" s="91" t="s">
        <v>26</v>
      </c>
      <c r="F20" s="56" t="s">
        <v>39</v>
      </c>
      <c r="G20" s="57" t="s">
        <v>40</v>
      </c>
      <c r="H20" s="58" t="s">
        <v>26</v>
      </c>
    </row>
    <row r="21" spans="1:12" ht="15" customHeight="1" x14ac:dyDescent="0.25">
      <c r="B21" s="88" t="s">
        <v>28</v>
      </c>
      <c r="C21" s="39"/>
      <c r="D21" s="92">
        <f>1-C21</f>
        <v>1</v>
      </c>
      <c r="E21" s="40">
        <f>SUM(C21:D21)</f>
        <v>1</v>
      </c>
      <c r="F21" s="39"/>
      <c r="G21" s="92">
        <f>1-F21</f>
        <v>1</v>
      </c>
      <c r="H21" s="40">
        <f>SUM(F21:G21)</f>
        <v>1</v>
      </c>
    </row>
    <row r="22" spans="1:12" ht="15" customHeight="1" x14ac:dyDescent="0.25">
      <c r="B22" s="89" t="s">
        <v>29</v>
      </c>
      <c r="C22" s="33"/>
      <c r="D22" s="93">
        <f t="shared" ref="D22:D23" si="4">1-C22</f>
        <v>1</v>
      </c>
      <c r="E22" s="27">
        <f t="shared" ref="E22:E23" si="5">SUM(C22:D22)</f>
        <v>1</v>
      </c>
      <c r="F22" s="33"/>
      <c r="G22" s="93">
        <f t="shared" ref="G22:G23" si="6">1-F22</f>
        <v>1</v>
      </c>
      <c r="H22" s="27">
        <f t="shared" ref="H22:H23" si="7">SUM(F22:G22)</f>
        <v>1</v>
      </c>
    </row>
    <row r="23" spans="1:12" ht="15" customHeight="1" thickBot="1" x14ac:dyDescent="0.3">
      <c r="B23" s="90" t="s">
        <v>30</v>
      </c>
      <c r="C23" s="34"/>
      <c r="D23" s="94">
        <f t="shared" si="4"/>
        <v>1</v>
      </c>
      <c r="E23" s="28">
        <f t="shared" si="5"/>
        <v>1</v>
      </c>
      <c r="F23" s="34"/>
      <c r="G23" s="94">
        <f t="shared" si="6"/>
        <v>1</v>
      </c>
      <c r="H23" s="28">
        <f t="shared" si="7"/>
        <v>1</v>
      </c>
    </row>
    <row r="24" spans="1:12" ht="15.75" thickBot="1" x14ac:dyDescent="0.3">
      <c r="A24" s="19"/>
      <c r="B24" s="22"/>
      <c r="C24" s="19"/>
      <c r="D24" s="19"/>
      <c r="E24" s="19"/>
      <c r="F24" s="22"/>
      <c r="G24" s="19"/>
      <c r="H24" s="19"/>
      <c r="I24" s="22"/>
    </row>
    <row r="25" spans="1:12" ht="15.75" thickBot="1" x14ac:dyDescent="0.3">
      <c r="A25" s="19"/>
      <c r="B25" s="59" t="s">
        <v>10</v>
      </c>
      <c r="C25" s="138">
        <v>0.05</v>
      </c>
      <c r="D25" s="19"/>
      <c r="E25" s="19"/>
      <c r="F25" s="22"/>
      <c r="G25" s="19"/>
      <c r="H25" s="19"/>
      <c r="I25" s="22"/>
    </row>
    <row r="26" spans="1:12" ht="15.75" thickBot="1" x14ac:dyDescent="0.3">
      <c r="A26" s="19"/>
      <c r="B26" s="22"/>
      <c r="C26" s="19"/>
      <c r="D26" s="19"/>
      <c r="E26" s="19"/>
      <c r="F26" s="22"/>
      <c r="G26" s="19"/>
      <c r="H26" s="19"/>
      <c r="I26" s="22"/>
    </row>
    <row r="27" spans="1:12" ht="15.75" customHeight="1" thickBot="1" x14ac:dyDescent="0.3">
      <c r="B27" s="164" t="s">
        <v>90</v>
      </c>
      <c r="C27" s="165"/>
      <c r="D27" s="165"/>
      <c r="E27" s="165"/>
      <c r="F27" s="165"/>
      <c r="G27" s="165"/>
      <c r="H27" s="165"/>
      <c r="I27" s="166"/>
      <c r="J27" s="21"/>
      <c r="L27" s="134"/>
    </row>
    <row r="28" spans="1:12" ht="15.75" thickBot="1" x14ac:dyDescent="0.3">
      <c r="B28" s="60" t="s">
        <v>36</v>
      </c>
      <c r="C28" s="119">
        <v>-0.04</v>
      </c>
      <c r="D28" s="120">
        <v>-0.03</v>
      </c>
      <c r="E28" s="120">
        <v>-0.02</v>
      </c>
      <c r="F28" s="120">
        <v>-0.01</v>
      </c>
      <c r="G28" s="120">
        <v>0</v>
      </c>
      <c r="H28" s="120">
        <v>5.0000000000000001E-3</v>
      </c>
      <c r="I28" s="121">
        <v>0.01</v>
      </c>
      <c r="J28" s="130"/>
      <c r="K28" s="95"/>
    </row>
    <row r="29" spans="1:12" x14ac:dyDescent="0.25">
      <c r="B29" s="61" t="s">
        <v>28</v>
      </c>
      <c r="C29" s="96">
        <f>($C7*$C14*$C21*(1+C$28))+($C7*$D14*$F21*(1+$C$25))+($C7-($C7*$C14*$C21)-($C7*$D14*$F21))</f>
        <v>0</v>
      </c>
      <c r="D29" s="97">
        <f t="shared" ref="D29:I29" si="8">($C7*$C14*$C21*(1+D$28))+($C7*$D14*$F21*(1+$C$25))+($C7-($C7*$C14*$C21)-($C7*$D14*$F21))</f>
        <v>0</v>
      </c>
      <c r="E29" s="97">
        <f t="shared" si="8"/>
        <v>0</v>
      </c>
      <c r="F29" s="97">
        <f t="shared" si="8"/>
        <v>0</v>
      </c>
      <c r="G29" s="97">
        <f t="shared" si="8"/>
        <v>0</v>
      </c>
      <c r="H29" s="97">
        <f t="shared" si="8"/>
        <v>0</v>
      </c>
      <c r="I29" s="98">
        <f t="shared" si="8"/>
        <v>0</v>
      </c>
      <c r="J29" s="131"/>
      <c r="K29" s="132"/>
      <c r="L29" s="20"/>
    </row>
    <row r="30" spans="1:12" x14ac:dyDescent="0.25">
      <c r="B30" s="62" t="s">
        <v>29</v>
      </c>
      <c r="C30" s="99">
        <f t="shared" ref="C30:I30" si="9">($C8*$C15*$C22*(1+C$28))+($C8*$D15*$F22*(1+$C$25))+($C8-($C8*$C15*$C22)-($C8*$D15*$F22))</f>
        <v>0</v>
      </c>
      <c r="D30" s="100">
        <f t="shared" si="9"/>
        <v>0</v>
      </c>
      <c r="E30" s="100">
        <f t="shared" si="9"/>
        <v>0</v>
      </c>
      <c r="F30" s="100">
        <f t="shared" si="9"/>
        <v>0</v>
      </c>
      <c r="G30" s="100">
        <f t="shared" si="9"/>
        <v>0</v>
      </c>
      <c r="H30" s="100">
        <f t="shared" si="9"/>
        <v>0</v>
      </c>
      <c r="I30" s="101">
        <f t="shared" si="9"/>
        <v>0</v>
      </c>
      <c r="J30" s="135"/>
      <c r="K30" s="139"/>
    </row>
    <row r="31" spans="1:12" ht="15.75" thickBot="1" x14ac:dyDescent="0.3">
      <c r="B31" s="63" t="s">
        <v>30</v>
      </c>
      <c r="C31" s="102">
        <f t="shared" ref="C31:I31" si="10">($C9*$C16*$C23*(1+C$28))+($C9*$D16*$F23*(1+$C$25))+($C9-($C9*$C16*$C23)-($C9*$D16*$F23))</f>
        <v>0</v>
      </c>
      <c r="D31" s="103">
        <f t="shared" si="10"/>
        <v>0</v>
      </c>
      <c r="E31" s="103">
        <f t="shared" si="10"/>
        <v>0</v>
      </c>
      <c r="F31" s="103">
        <f t="shared" si="10"/>
        <v>0</v>
      </c>
      <c r="G31" s="103">
        <f t="shared" si="10"/>
        <v>0</v>
      </c>
      <c r="H31" s="103">
        <f t="shared" si="10"/>
        <v>0</v>
      </c>
      <c r="I31" s="104">
        <f t="shared" si="10"/>
        <v>0</v>
      </c>
      <c r="J31" s="135"/>
      <c r="K31" s="24"/>
    </row>
    <row r="32" spans="1:12" ht="15.75" thickBot="1" x14ac:dyDescent="0.3">
      <c r="B32" s="19"/>
      <c r="C32" s="19"/>
      <c r="D32" s="20"/>
      <c r="E32" s="20"/>
      <c r="F32" s="20"/>
      <c r="G32" s="20"/>
      <c r="H32" s="20"/>
      <c r="I32" s="20"/>
      <c r="K32" s="24"/>
    </row>
    <row r="33" spans="2:11" ht="15.75" thickBot="1" x14ac:dyDescent="0.3">
      <c r="B33" s="164" t="s">
        <v>91</v>
      </c>
      <c r="C33" s="165"/>
      <c r="D33" s="165"/>
      <c r="E33" s="165"/>
      <c r="F33" s="165"/>
      <c r="G33" s="165"/>
      <c r="H33" s="165"/>
      <c r="I33" s="166"/>
      <c r="K33" s="24"/>
    </row>
    <row r="34" spans="2:11" ht="15.75" thickBot="1" x14ac:dyDescent="0.3">
      <c r="B34" s="60" t="s">
        <v>36</v>
      </c>
      <c r="C34" s="65">
        <f>C28</f>
        <v>-0.04</v>
      </c>
      <c r="D34" s="64">
        <f t="shared" ref="D34:I34" si="11">D28</f>
        <v>-0.03</v>
      </c>
      <c r="E34" s="64">
        <f t="shared" si="11"/>
        <v>-0.02</v>
      </c>
      <c r="F34" s="64">
        <f t="shared" si="11"/>
        <v>-0.01</v>
      </c>
      <c r="G34" s="64">
        <f t="shared" si="11"/>
        <v>0</v>
      </c>
      <c r="H34" s="64">
        <f t="shared" si="11"/>
        <v>5.0000000000000001E-3</v>
      </c>
      <c r="I34" s="66">
        <f t="shared" si="11"/>
        <v>0.01</v>
      </c>
      <c r="K34" s="24"/>
    </row>
    <row r="35" spans="2:11" x14ac:dyDescent="0.25">
      <c r="B35" s="61" t="s">
        <v>28</v>
      </c>
      <c r="C35" s="67">
        <f t="shared" ref="C35:I37" si="12">C29+SUM($D7:$E7)</f>
        <v>0</v>
      </c>
      <c r="D35" s="68">
        <f t="shared" si="12"/>
        <v>0</v>
      </c>
      <c r="E35" s="68">
        <f t="shared" si="12"/>
        <v>0</v>
      </c>
      <c r="F35" s="68">
        <f t="shared" si="12"/>
        <v>0</v>
      </c>
      <c r="G35" s="68">
        <f t="shared" si="12"/>
        <v>0</v>
      </c>
      <c r="H35" s="68">
        <f t="shared" si="12"/>
        <v>0</v>
      </c>
      <c r="I35" s="73">
        <f t="shared" si="12"/>
        <v>0</v>
      </c>
      <c r="K35" s="24"/>
    </row>
    <row r="36" spans="2:11" x14ac:dyDescent="0.25">
      <c r="B36" s="62" t="s">
        <v>29</v>
      </c>
      <c r="C36" s="69">
        <f t="shared" si="12"/>
        <v>0</v>
      </c>
      <c r="D36" s="70">
        <f t="shared" si="12"/>
        <v>0</v>
      </c>
      <c r="E36" s="70">
        <f t="shared" si="12"/>
        <v>0</v>
      </c>
      <c r="F36" s="70">
        <f t="shared" si="12"/>
        <v>0</v>
      </c>
      <c r="G36" s="70">
        <f t="shared" si="12"/>
        <v>0</v>
      </c>
      <c r="H36" s="70">
        <f t="shared" si="12"/>
        <v>0</v>
      </c>
      <c r="I36" s="74">
        <f t="shared" si="12"/>
        <v>0</v>
      </c>
      <c r="K36" s="24"/>
    </row>
    <row r="37" spans="2:11" ht="15.75" thickBot="1" x14ac:dyDescent="0.3">
      <c r="B37" s="63" t="s">
        <v>30</v>
      </c>
      <c r="C37" s="71">
        <f t="shared" si="12"/>
        <v>0</v>
      </c>
      <c r="D37" s="72">
        <f t="shared" si="12"/>
        <v>0</v>
      </c>
      <c r="E37" s="72">
        <f t="shared" si="12"/>
        <v>0</v>
      </c>
      <c r="F37" s="72">
        <f t="shared" si="12"/>
        <v>0</v>
      </c>
      <c r="G37" s="72">
        <f t="shared" si="12"/>
        <v>0</v>
      </c>
      <c r="H37" s="72">
        <f t="shared" si="12"/>
        <v>0</v>
      </c>
      <c r="I37" s="75">
        <f t="shared" si="12"/>
        <v>0</v>
      </c>
      <c r="K37" s="24"/>
    </row>
    <row r="38" spans="2:11" ht="15.75" thickBot="1" x14ac:dyDescent="0.3">
      <c r="B38" s="19"/>
      <c r="C38" s="19"/>
      <c r="D38" s="20"/>
      <c r="E38" s="20"/>
      <c r="F38" s="20"/>
      <c r="G38" s="20"/>
      <c r="H38" s="20"/>
      <c r="I38" s="20"/>
      <c r="K38" s="24"/>
    </row>
    <row r="39" spans="2:11" ht="15.75" thickBot="1" x14ac:dyDescent="0.3">
      <c r="B39" s="164" t="s">
        <v>92</v>
      </c>
      <c r="C39" s="165"/>
      <c r="D39" s="165"/>
      <c r="E39" s="165"/>
      <c r="F39" s="165"/>
      <c r="G39" s="165"/>
      <c r="H39" s="165"/>
      <c r="I39" s="166"/>
      <c r="K39" s="24"/>
    </row>
    <row r="40" spans="2:11" ht="15.75" thickBot="1" x14ac:dyDescent="0.3">
      <c r="B40" s="60" t="s">
        <v>36</v>
      </c>
      <c r="C40" s="65">
        <f>C34</f>
        <v>-0.04</v>
      </c>
      <c r="D40" s="64">
        <f t="shared" ref="D40:I40" si="13">D34</f>
        <v>-0.03</v>
      </c>
      <c r="E40" s="64">
        <f t="shared" si="13"/>
        <v>-0.02</v>
      </c>
      <c r="F40" s="64">
        <f t="shared" si="13"/>
        <v>-0.01</v>
      </c>
      <c r="G40" s="64">
        <f t="shared" si="13"/>
        <v>0</v>
      </c>
      <c r="H40" s="64">
        <f t="shared" si="13"/>
        <v>5.0000000000000001E-3</v>
      </c>
      <c r="I40" s="66">
        <f t="shared" si="13"/>
        <v>0.01</v>
      </c>
      <c r="K40" s="24"/>
    </row>
    <row r="41" spans="2:11" x14ac:dyDescent="0.25">
      <c r="B41" s="61" t="s">
        <v>28</v>
      </c>
      <c r="C41" s="76" t="e">
        <f t="shared" ref="C41:I43" si="14">C35/$F7-1</f>
        <v>#DIV/0!</v>
      </c>
      <c r="D41" s="77" t="e">
        <f t="shared" si="14"/>
        <v>#DIV/0!</v>
      </c>
      <c r="E41" s="77" t="e">
        <f t="shared" si="14"/>
        <v>#DIV/0!</v>
      </c>
      <c r="F41" s="77" t="e">
        <f t="shared" si="14"/>
        <v>#DIV/0!</v>
      </c>
      <c r="G41" s="77" t="e">
        <f t="shared" si="14"/>
        <v>#DIV/0!</v>
      </c>
      <c r="H41" s="77" t="e">
        <f t="shared" si="14"/>
        <v>#DIV/0!</v>
      </c>
      <c r="I41" s="78" t="e">
        <f t="shared" si="14"/>
        <v>#DIV/0!</v>
      </c>
      <c r="K41" s="24"/>
    </row>
    <row r="42" spans="2:11" x14ac:dyDescent="0.25">
      <c r="B42" s="62" t="s">
        <v>29</v>
      </c>
      <c r="C42" s="79" t="e">
        <f t="shared" si="14"/>
        <v>#DIV/0!</v>
      </c>
      <c r="D42" s="80" t="e">
        <f t="shared" si="14"/>
        <v>#DIV/0!</v>
      </c>
      <c r="E42" s="80" t="e">
        <f t="shared" si="14"/>
        <v>#DIV/0!</v>
      </c>
      <c r="F42" s="80" t="e">
        <f t="shared" si="14"/>
        <v>#DIV/0!</v>
      </c>
      <c r="G42" s="80" t="e">
        <f t="shared" si="14"/>
        <v>#DIV/0!</v>
      </c>
      <c r="H42" s="80" t="e">
        <f t="shared" si="14"/>
        <v>#DIV/0!</v>
      </c>
      <c r="I42" s="81" t="e">
        <f t="shared" si="14"/>
        <v>#DIV/0!</v>
      </c>
      <c r="K42" s="24"/>
    </row>
    <row r="43" spans="2:11" ht="15.75" thickBot="1" x14ac:dyDescent="0.3">
      <c r="B43" s="63" t="s">
        <v>30</v>
      </c>
      <c r="C43" s="82" t="e">
        <f t="shared" si="14"/>
        <v>#DIV/0!</v>
      </c>
      <c r="D43" s="83" t="e">
        <f t="shared" si="14"/>
        <v>#DIV/0!</v>
      </c>
      <c r="E43" s="83" t="e">
        <f t="shared" si="14"/>
        <v>#DIV/0!</v>
      </c>
      <c r="F43" s="83" t="e">
        <f t="shared" si="14"/>
        <v>#DIV/0!</v>
      </c>
      <c r="G43" s="83" t="e">
        <f t="shared" si="14"/>
        <v>#DIV/0!</v>
      </c>
      <c r="H43" s="83" t="e">
        <f t="shared" si="14"/>
        <v>#DIV/0!</v>
      </c>
      <c r="I43" s="84" t="e">
        <f t="shared" si="14"/>
        <v>#DIV/0!</v>
      </c>
      <c r="K43" s="24"/>
    </row>
    <row r="44" spans="2:11" ht="15.75" thickBot="1" x14ac:dyDescent="0.3">
      <c r="B44" s="19"/>
      <c r="C44" s="19"/>
      <c r="D44" s="20"/>
      <c r="E44" s="20"/>
      <c r="F44" s="20"/>
      <c r="G44" s="20"/>
      <c r="H44" s="20"/>
      <c r="I44" s="20"/>
      <c r="K44" s="24"/>
    </row>
    <row r="45" spans="2:11" ht="15.75" thickBot="1" x14ac:dyDescent="0.3">
      <c r="B45" s="164" t="s">
        <v>93</v>
      </c>
      <c r="C45" s="165"/>
      <c r="D45" s="165"/>
      <c r="E45" s="165"/>
      <c r="F45" s="165"/>
      <c r="G45" s="165"/>
      <c r="H45" s="165"/>
      <c r="I45" s="166"/>
    </row>
    <row r="46" spans="2:11" ht="15.75" thickBot="1" x14ac:dyDescent="0.3">
      <c r="B46" s="60" t="s">
        <v>36</v>
      </c>
      <c r="C46" s="65">
        <f>C40</f>
        <v>-0.04</v>
      </c>
      <c r="D46" s="64">
        <f t="shared" ref="D46:I46" si="15">D40</f>
        <v>-0.03</v>
      </c>
      <c r="E46" s="64">
        <f t="shared" si="15"/>
        <v>-0.02</v>
      </c>
      <c r="F46" s="64">
        <f t="shared" si="15"/>
        <v>-0.01</v>
      </c>
      <c r="G46" s="64">
        <f t="shared" si="15"/>
        <v>0</v>
      </c>
      <c r="H46" s="64">
        <f t="shared" si="15"/>
        <v>5.0000000000000001E-3</v>
      </c>
      <c r="I46" s="66">
        <f t="shared" si="15"/>
        <v>0.01</v>
      </c>
    </row>
    <row r="47" spans="2:11" x14ac:dyDescent="0.25">
      <c r="B47" s="61" t="s">
        <v>28</v>
      </c>
      <c r="C47" s="76" t="e">
        <f t="shared" ref="C47:I49" si="16">(C35+$G7)/($F7+$G7)-1</f>
        <v>#DIV/0!</v>
      </c>
      <c r="D47" s="77" t="e">
        <f t="shared" si="16"/>
        <v>#DIV/0!</v>
      </c>
      <c r="E47" s="77" t="e">
        <f t="shared" si="16"/>
        <v>#DIV/0!</v>
      </c>
      <c r="F47" s="77" t="e">
        <f t="shared" si="16"/>
        <v>#DIV/0!</v>
      </c>
      <c r="G47" s="77" t="e">
        <f t="shared" si="16"/>
        <v>#DIV/0!</v>
      </c>
      <c r="H47" s="77" t="e">
        <f t="shared" si="16"/>
        <v>#DIV/0!</v>
      </c>
      <c r="I47" s="78" t="e">
        <f t="shared" si="16"/>
        <v>#DIV/0!</v>
      </c>
    </row>
    <row r="48" spans="2:11" x14ac:dyDescent="0.25">
      <c r="B48" s="62" t="s">
        <v>29</v>
      </c>
      <c r="C48" s="79" t="e">
        <f t="shared" si="16"/>
        <v>#DIV/0!</v>
      </c>
      <c r="D48" s="80" t="e">
        <f t="shared" si="16"/>
        <v>#DIV/0!</v>
      </c>
      <c r="E48" s="80" t="e">
        <f t="shared" si="16"/>
        <v>#DIV/0!</v>
      </c>
      <c r="F48" s="80" t="e">
        <f t="shared" si="16"/>
        <v>#DIV/0!</v>
      </c>
      <c r="G48" s="80" t="e">
        <f t="shared" si="16"/>
        <v>#DIV/0!</v>
      </c>
      <c r="H48" s="80" t="e">
        <f t="shared" si="16"/>
        <v>#DIV/0!</v>
      </c>
      <c r="I48" s="81" t="e">
        <f t="shared" si="16"/>
        <v>#DIV/0!</v>
      </c>
    </row>
    <row r="49" spans="2:9" ht="15.75" thickBot="1" x14ac:dyDescent="0.3">
      <c r="B49" s="63" t="s">
        <v>30</v>
      </c>
      <c r="C49" s="82" t="e">
        <f t="shared" si="16"/>
        <v>#DIV/0!</v>
      </c>
      <c r="D49" s="83" t="e">
        <f t="shared" si="16"/>
        <v>#DIV/0!</v>
      </c>
      <c r="E49" s="83" t="e">
        <f t="shared" si="16"/>
        <v>#DIV/0!</v>
      </c>
      <c r="F49" s="83" t="e">
        <f t="shared" si="16"/>
        <v>#DIV/0!</v>
      </c>
      <c r="G49" s="83" t="e">
        <f t="shared" si="16"/>
        <v>#DIV/0!</v>
      </c>
      <c r="H49" s="83" t="e">
        <f t="shared" si="16"/>
        <v>#DIV/0!</v>
      </c>
      <c r="I49" s="84" t="e">
        <f t="shared" si="16"/>
        <v>#DIV/0!</v>
      </c>
    </row>
  </sheetData>
  <mergeCells count="15">
    <mergeCell ref="B45:I45"/>
    <mergeCell ref="B12:B13"/>
    <mergeCell ref="B18:B20"/>
    <mergeCell ref="B33:I33"/>
    <mergeCell ref="B39:I39"/>
    <mergeCell ref="B27:I27"/>
    <mergeCell ref="C19:E19"/>
    <mergeCell ref="F19:H19"/>
    <mergeCell ref="C18:H18"/>
    <mergeCell ref="C12:F12"/>
    <mergeCell ref="B5:B6"/>
    <mergeCell ref="C5:F5"/>
    <mergeCell ref="G5:G6"/>
    <mergeCell ref="B1:I1"/>
    <mergeCell ref="B3:I3"/>
  </mergeCells>
  <printOptions horizontalCentered="1"/>
  <pageMargins left="0.1" right="0.1" top="0.1" bottom="0.1" header="0" footer="0"/>
  <pageSetup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Disclaimer</vt:lpstr>
      <vt:lpstr>Instructions</vt:lpstr>
      <vt:lpstr>Reference</vt:lpstr>
      <vt:lpstr>Payer Impact</vt:lpstr>
      <vt:lpstr>'Payer Impact'!Print_Area</vt:lpstr>
    </vt:vector>
  </TitlesOfParts>
  <Company>UnitedHealth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McKeeman, Eric</dc:creator>
  <cp:lastModifiedBy>Administrator</cp:lastModifiedBy>
  <cp:lastPrinted>2018-08-10T16:38:20Z</cp:lastPrinted>
  <dcterms:created xsi:type="dcterms:W3CDTF">2018-06-13T21:31:00Z</dcterms:created>
  <dcterms:modified xsi:type="dcterms:W3CDTF">2019-09-06T14:24:44Z</dcterms:modified>
</cp:coreProperties>
</file>