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Fall 23\"/>
    </mc:Choice>
  </mc:AlternateContent>
  <xr:revisionPtr revIDLastSave="0" documentId="13_ncr:1_{21900A78-E160-4A35-BA9F-D1915242B0E7}" xr6:coauthVersionLast="47" xr6:coauthVersionMax="47" xr10:uidLastSave="{00000000-0000-0000-0000-000000000000}"/>
  <bookViews>
    <workbookView xWindow="0" yWindow="0" windowWidth="14400" windowHeight="15600" xr2:uid="{FA6ABA57-D5CE-47BF-A726-4543C323DB49}"/>
  </bookViews>
  <sheets>
    <sheet name="Question 1" sheetId="1" r:id="rId1"/>
    <sheet name="Question 2" sheetId="2" r:id="rId2"/>
    <sheet name="Question 4" sheetId="3" r:id="rId3"/>
    <sheet name="Question 5" sheetId="5" r:id="rId4"/>
    <sheet name="Question 6" sheetId="4" r:id="rId5"/>
  </sheets>
  <definedNames>
    <definedName name="_Hlk6488088" localSheetId="2">'Question 4'!#REF!</definedName>
    <definedName name="_Hlk6488088" localSheetId="3">'Question 5'!#REF!</definedName>
    <definedName name="_xlnm.Print_Area" localSheetId="1">'Question 2'!$A$4:$L$257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5" l="1"/>
  <c r="D66" i="4"/>
  <c r="D67" i="4" s="1"/>
  <c r="D68" i="4" s="1"/>
  <c r="D69" i="4" s="1"/>
  <c r="D70" i="4" s="1"/>
  <c r="D71" i="4" s="1"/>
  <c r="D72" i="4" s="1"/>
  <c r="D73" i="4" s="1"/>
  <c r="D74" i="4" s="1"/>
  <c r="D75" i="4" s="1"/>
  <c r="D51" i="4"/>
  <c r="D52" i="4" s="1"/>
  <c r="D53" i="4" s="1"/>
  <c r="D54" i="4" s="1"/>
  <c r="D55" i="4" s="1"/>
  <c r="D56" i="4" s="1"/>
  <c r="D57" i="4" s="1"/>
  <c r="D58" i="4" s="1"/>
  <c r="D59" i="4" s="1"/>
  <c r="D60" i="4" s="1"/>
  <c r="K2" i="4"/>
  <c r="K1" i="4"/>
  <c r="K2" i="3" l="1"/>
  <c r="K1" i="3"/>
  <c r="F238" i="2"/>
  <c r="F227" i="2"/>
  <c r="F219" i="2"/>
  <c r="F221" i="2" s="1"/>
  <c r="F166" i="2"/>
  <c r="F130" i="2"/>
  <c r="E160" i="2" s="1"/>
  <c r="F119" i="2"/>
  <c r="F113" i="2"/>
  <c r="F111" i="2"/>
  <c r="F78" i="2"/>
  <c r="E78" i="2" s="1"/>
  <c r="E82" i="2" s="1"/>
  <c r="F75" i="2" s="1"/>
  <c r="F82" i="2" s="1"/>
  <c r="G75" i="2" s="1"/>
  <c r="G82" i="2" s="1"/>
  <c r="F74" i="2"/>
  <c r="G74" i="2" s="1"/>
  <c r="F60" i="2"/>
  <c r="F167" i="2" s="1"/>
  <c r="K2" i="2"/>
  <c r="K1" i="2"/>
  <c r="J2" i="1"/>
  <c r="J1" i="1"/>
</calcChain>
</file>

<file path=xl/sharedStrings.xml><?xml version="1.0" encoding="utf-8"?>
<sst xmlns="http://schemas.openxmlformats.org/spreadsheetml/2006/main" count="698" uniqueCount="370">
  <si>
    <t>ID</t>
  </si>
  <si>
    <t>M</t>
  </si>
  <si>
    <t>F</t>
  </si>
  <si>
    <t>n/a</t>
  </si>
  <si>
    <t>Life only</t>
  </si>
  <si>
    <t>G5</t>
  </si>
  <si>
    <t>(a)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</si>
  <si>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 xml:space="preserve">)  </t>
    </r>
  </si>
  <si>
    <t>Show all work, including each step of the calculation separately, in the workspace provided to the right (in Excel).</t>
  </si>
  <si>
    <t>(b)</t>
  </si>
  <si>
    <t>(6 points)</t>
  </si>
  <si>
    <t xml:space="preserve">Your client sponsors a non-contributory defined benefit pension plan registered </t>
  </si>
  <si>
    <t>in Ontario. A funding valuation is due effective January 1, 2023. As the new plan actuary,</t>
  </si>
  <si>
    <t xml:space="preserve">you are reviewing the data that was used for the January 1, 2022 funding valuation. </t>
  </si>
  <si>
    <t xml:space="preserve">1.5% of the average of the final 5 years of salary </t>
  </si>
  <si>
    <t>multiplied by years of service</t>
  </si>
  <si>
    <t>Eligible for early retirement upon the attainment of age 55;</t>
  </si>
  <si>
    <t xml:space="preserve"> 5% reduction for each year prior to age 65</t>
  </si>
  <si>
    <t>Post-retirement indexation:</t>
  </si>
  <si>
    <t>2% per year</t>
  </si>
  <si>
    <t>The data used in the January 1, 2022 funding valuation is given below:</t>
  </si>
  <si>
    <t>Status</t>
  </si>
  <si>
    <t>Gender</t>
  </si>
  <si>
    <t>Date of Birth</t>
  </si>
  <si>
    <t>Form of Payment</t>
  </si>
  <si>
    <t>Deferred Vested</t>
  </si>
  <si>
    <t>Retiree</t>
  </si>
  <si>
    <t>Joint and Survivor 60%</t>
  </si>
  <si>
    <t>Surviving Spouse</t>
  </si>
  <si>
    <t>Joint and Survivor 100%</t>
  </si>
  <si>
    <t>Date of Birth (mm/dd/yyyy)</t>
  </si>
  <si>
    <t>Pensionable Earnings</t>
  </si>
  <si>
    <t xml:space="preserve"> Years of Service</t>
  </si>
  <si>
    <t>Active</t>
  </si>
  <si>
    <t>You have received the following valuation data with respect to the January 1, 2023 funding valuation:</t>
  </si>
  <si>
    <t>Identify potentially incorrect, missing, or incomplete data required for each valuation</t>
  </si>
  <si>
    <t xml:space="preserve">After discussing data concerns with the plan administrator, you are informed that there are </t>
  </si>
  <si>
    <r>
      <t>(3</t>
    </r>
    <r>
      <rPr>
        <i/>
        <sz val="12"/>
        <color rgb="FF002060"/>
        <rFont val="Times New Roman"/>
        <family val="1"/>
      </rPr>
      <t xml:space="preserve"> points</t>
    </r>
    <r>
      <rPr>
        <sz val="12"/>
        <color rgb="FF002060"/>
        <rFont val="Times New Roman"/>
        <family val="1"/>
      </rPr>
      <t xml:space="preserve">)  </t>
    </r>
  </si>
  <si>
    <t>You are also given the following plan provisions:</t>
  </si>
  <si>
    <t>Describe actions that you may take to rectify the data concerns, taking into consideration</t>
  </si>
  <si>
    <t>Standards of Practice.</t>
  </si>
  <si>
    <t>Question 1</t>
  </si>
  <si>
    <t>RETFRC Fall 2023</t>
  </si>
  <si>
    <t>Answer question here:</t>
  </si>
  <si>
    <t>Date of Retirement (mm/dd/yyyy)</t>
  </si>
  <si>
    <t>Pension Amount (Monthly)</t>
  </si>
  <si>
    <t>Normal retirement benefit</t>
  </si>
  <si>
    <t xml:space="preserve">Early retirement: </t>
  </si>
  <si>
    <t xml:space="preserve">potential issues with the January 1, 2022 and January 1, 2023 data. </t>
  </si>
  <si>
    <t>Provide the response in Word</t>
  </si>
  <si>
    <t>Question 2</t>
  </si>
  <si>
    <t xml:space="preserve">(27 points) </t>
  </si>
  <si>
    <t xml:space="preserve">Your client sponsors a non-contributory defined benefit pension plan registered in Ontario. </t>
  </si>
  <si>
    <t>Plan Provisions:</t>
  </si>
  <si>
    <t>Normal retirement age (NRA):</t>
  </si>
  <si>
    <t>Age 65</t>
  </si>
  <si>
    <t>Normal retirement benefit:</t>
  </si>
  <si>
    <t>1.8% of Final 3-year Average Earnings (FAE3) multiplied by years of service</t>
  </si>
  <si>
    <t>Early retirement reduction:</t>
  </si>
  <si>
    <t>Termination benefit:</t>
  </si>
  <si>
    <t>Deferred pension starting at age 65</t>
  </si>
  <si>
    <t>Early commencement from age 55 on an actuarially equivalent basis</t>
  </si>
  <si>
    <t>Post-retirement cost of living adjustments:</t>
  </si>
  <si>
    <t>100% of the increase in the Consumer Price Index (CPI)</t>
  </si>
  <si>
    <t>Other information:</t>
  </si>
  <si>
    <t xml:space="preserve"> •	  On January 1, 2019, a buy-in group annuity was purchased for pensioners ID5 and ID6</t>
  </si>
  <si>
    <t xml:space="preserve"> •	  Your client wants to contribute the minimum allowable under the Pension Benefits Act (Ontario)</t>
  </si>
  <si>
    <t>You are given the following information at January 1, 2022:</t>
  </si>
  <si>
    <t>Going Concern Assumptions</t>
  </si>
  <si>
    <t>Discount rate:</t>
  </si>
  <si>
    <t>per year</t>
  </si>
  <si>
    <t>Inflation rate:</t>
  </si>
  <si>
    <t>Asset valuation method (excluding the value of the buy-in annuity contract):</t>
  </si>
  <si>
    <t>Asset gains and losses, determined with reference to the going concern discount rate, smoothed over a 3-year period.  Cashflow assumed to occur in the middle of the year.</t>
  </si>
  <si>
    <t>Salary increase rate:</t>
  </si>
  <si>
    <t>Pre-retirement mortality:</t>
  </si>
  <si>
    <t>None</t>
  </si>
  <si>
    <t>Actuarial cost method:</t>
  </si>
  <si>
    <t>Projected Unit Credit prorated on service</t>
  </si>
  <si>
    <t>Retirement age:</t>
  </si>
  <si>
    <t>Age</t>
  </si>
  <si>
    <t>Rate</t>
  </si>
  <si>
    <t>Termination rates:</t>
  </si>
  <si>
    <t>(assume 100% of terminations are involuntary):</t>
  </si>
  <si>
    <t>other ages</t>
  </si>
  <si>
    <t xml:space="preserve">Timing of decrements: </t>
  </si>
  <si>
    <t>Beginning of year (BOY)</t>
  </si>
  <si>
    <t>Form of payment:</t>
  </si>
  <si>
    <t>Life only. Optional forms available on an actuarial-equivalent basis</t>
  </si>
  <si>
    <t>Provision for Adverse Deviation (PfAD):</t>
  </si>
  <si>
    <t>Solvency Assumptions:</t>
  </si>
  <si>
    <t>Annuity purchase discount rate:</t>
  </si>
  <si>
    <t xml:space="preserve">  </t>
  </si>
  <si>
    <t>Transfer value discount rates:</t>
  </si>
  <si>
    <t>2.10% per year for 10 years; 3.10% per year thereafter</t>
  </si>
  <si>
    <t>Percentage of active members receiving settlement by commuted value transfer:</t>
  </si>
  <si>
    <t>Under age 55: 100%; over age 55: 0%</t>
  </si>
  <si>
    <t>Solvency asset valuation:</t>
  </si>
  <si>
    <t>Market value of assets</t>
  </si>
  <si>
    <t>Excludable benefits:</t>
  </si>
  <si>
    <t>Cost of living adjustments are excluded</t>
  </si>
  <si>
    <t>Plan termination expenses:</t>
  </si>
  <si>
    <t>In accordance with Standards of Practice</t>
  </si>
  <si>
    <t>Membership information (as at January 1, 2022):</t>
  </si>
  <si>
    <t>Active Members</t>
  </si>
  <si>
    <t>ID1</t>
  </si>
  <si>
    <t>ID2</t>
  </si>
  <si>
    <t>Age:</t>
  </si>
  <si>
    <t>Earnings 2019:</t>
  </si>
  <si>
    <t>Earnings 2020:</t>
  </si>
  <si>
    <t>Earnings 2021:</t>
  </si>
  <si>
    <t>Years of service:</t>
  </si>
  <si>
    <t>Status:</t>
  </si>
  <si>
    <t>Full-time</t>
  </si>
  <si>
    <t>Normal Cost (incl. Indexation):</t>
  </si>
  <si>
    <t>Normal Cost (excl. Indexation):</t>
  </si>
  <si>
    <t>Pensioners</t>
  </si>
  <si>
    <t>ID3</t>
  </si>
  <si>
    <t>ID4</t>
  </si>
  <si>
    <t>ID5 (insured annuity)</t>
  </si>
  <si>
    <t>ID6 (insured annuity)</t>
  </si>
  <si>
    <t>Retirement Date:</t>
  </si>
  <si>
    <t>January 1, 2022 Monthly Pension:</t>
  </si>
  <si>
    <t>Form of pension:</t>
  </si>
  <si>
    <t>Lifetime only</t>
  </si>
  <si>
    <t>Asset information (in $):</t>
  </si>
  <si>
    <t>January 1 market value of assets:*</t>
  </si>
  <si>
    <t>Employer normal cost contribution:</t>
  </si>
  <si>
    <t>Employer special payments:</t>
  </si>
  <si>
    <t>Benefit payments:</t>
  </si>
  <si>
    <t>Transfer in from insurer:</t>
  </si>
  <si>
    <t>Administration expenses:</t>
  </si>
  <si>
    <t>Investment return:*</t>
  </si>
  <si>
    <t>December 31 market value of assets:*</t>
  </si>
  <si>
    <t>* Excluding the buy-in annuuity contract</t>
  </si>
  <si>
    <t>Liability information (as at January 1, 2022 in $):</t>
  </si>
  <si>
    <t>Going-concern basis 
(including Indexation)</t>
  </si>
  <si>
    <t>Going-concern basis (excluding Indexation)</t>
  </si>
  <si>
    <t xml:space="preserve">Solvency basis </t>
  </si>
  <si>
    <t>Active members:</t>
  </si>
  <si>
    <t>Non-insured pensioners:</t>
  </si>
  <si>
    <t>Insured pensioners (buy-in):</t>
  </si>
  <si>
    <t>Amortization schedules effective as at January 1, 2021</t>
  </si>
  <si>
    <t>Monthly</t>
  </si>
  <si>
    <t>amortization</t>
  </si>
  <si>
    <t>Date of first</t>
  </si>
  <si>
    <t>Date of</t>
  </si>
  <si>
    <t>payment</t>
  </si>
  <si>
    <t>last payment</t>
  </si>
  <si>
    <t>Going concern:</t>
  </si>
  <si>
    <t>Solvency:</t>
  </si>
  <si>
    <t xml:space="preserve">(3 points) Calculate the funded status of the plan on going concern and solvency bases at January 1, 2022. </t>
  </si>
  <si>
    <t>Link final results below and show all work including formulas in the workspace provided to the right (in Excel).</t>
  </si>
  <si>
    <t>Going concern Value of Assets</t>
  </si>
  <si>
    <t>Going concern liabilities:</t>
  </si>
  <si>
    <t>PfAD</t>
  </si>
  <si>
    <t>Total</t>
  </si>
  <si>
    <t>Going concern excess/(shortfall) at 1/1/2022</t>
  </si>
  <si>
    <t>Solvency assets</t>
  </si>
  <si>
    <t>Total solvency liability</t>
  </si>
  <si>
    <t>Solvency excess (shortfall)</t>
  </si>
  <si>
    <t>Solvency ratio</t>
  </si>
  <si>
    <t>(2 points) Calculate the minimum required employer contributions for 2022 and the new amortzation payment schedule.</t>
  </si>
  <si>
    <t>2022 minimum required employer contributions</t>
  </si>
  <si>
    <t>Employer current service cost contributions</t>
  </si>
  <si>
    <t>Special payments</t>
  </si>
  <si>
    <t>Amortization schedules:</t>
  </si>
  <si>
    <t>Type</t>
  </si>
  <si>
    <t>Monthly amortization payment</t>
  </si>
  <si>
    <t>Date established</t>
  </si>
  <si>
    <t>Start date</t>
  </si>
  <si>
    <t>Date of last payment</t>
  </si>
  <si>
    <t>Going concern One</t>
  </si>
  <si>
    <t>Going concern Two</t>
  </si>
  <si>
    <t>Going concern Three</t>
  </si>
  <si>
    <t>Solvency One</t>
  </si>
  <si>
    <t>Solvency Two</t>
  </si>
  <si>
    <t>Solvency Three</t>
  </si>
  <si>
    <t>You are asked to complete the January 1, 2023 actuarial valuation based on the information provided below. ID6 died and no other decrements occurred in 2022.</t>
  </si>
  <si>
    <t>Going concern discount rate:</t>
  </si>
  <si>
    <t>(per year)</t>
  </si>
  <si>
    <t>4.30% per year for 10 years; 4.70% per year thereafter</t>
  </si>
  <si>
    <t>Actual CPI increase for 2022:</t>
  </si>
  <si>
    <t>All other assumptions and methods are unchanged from the prior valuation.</t>
  </si>
  <si>
    <t>Investment return:</t>
  </si>
  <si>
    <t>Demographic information:</t>
  </si>
  <si>
    <t>Member ID</t>
  </si>
  <si>
    <t>Status at December 31, 2022</t>
  </si>
  <si>
    <t>Earnings for 2022</t>
  </si>
  <si>
    <t>Annuity factors (all annuity factors are for Life only)</t>
  </si>
  <si>
    <t>Going Concern Annuity Factors:</t>
  </si>
  <si>
    <t>Indexed</t>
  </si>
  <si>
    <t>Non indexed</t>
  </si>
  <si>
    <t>Lump sum rates</t>
  </si>
  <si>
    <t>Annuity purchase rates</t>
  </si>
  <si>
    <t>(c)</t>
  </si>
  <si>
    <t>(10 points) Calculate the funded status of the plan on going concern and solvency bases at January 1, 2023.</t>
  </si>
  <si>
    <t>Going concern value of assets</t>
  </si>
  <si>
    <t>Going concern liabilities</t>
  </si>
  <si>
    <t>Going concern excess/(shortfall) at 1/1/2023</t>
  </si>
  <si>
    <t>(d)</t>
  </si>
  <si>
    <t>(4 points) Calculate the minimum required employer contributions for 2023 and the special payment schedule resulting from the valuation</t>
  </si>
  <si>
    <t>2023 employer minimum contribution requirements</t>
  </si>
  <si>
    <t>Amortization Schedules:</t>
  </si>
  <si>
    <t>(e)</t>
  </si>
  <si>
    <t>(8 points) Assess the reasonableness of the gain/(loss) analysis completed by your analyst below:</t>
  </si>
  <si>
    <t>Source</t>
  </si>
  <si>
    <t>Gain/(Loss) amount</t>
  </si>
  <si>
    <t>Your review comments</t>
  </si>
  <si>
    <t>Investment return</t>
  </si>
  <si>
    <t>Mortality</t>
  </si>
  <si>
    <t>Inflation</t>
  </si>
  <si>
    <t>Retirement</t>
  </si>
  <si>
    <t>Salary</t>
  </si>
  <si>
    <t>Question 4</t>
  </si>
  <si>
    <t xml:space="preserve">In order to mitigate the impact of market volatility on their contribution requirements, Company </t>
  </si>
  <si>
    <t>ABC is considering the following asset smoothing techniques:</t>
  </si>
  <si>
    <t>Method 1:</t>
  </si>
  <si>
    <t xml:space="preserve"> - Linear recognition of all realized gains (losses) net of investment expenses over a period of 2 years.</t>
  </si>
  <si>
    <t xml:space="preserve"> - The smoothed value of assets is constrained by a corridor such that it is no less than 95% of the Market </t>
  </si>
  <si>
    <t xml:space="preserve">   Value of Assets, and no greater than 105%.</t>
  </si>
  <si>
    <t>Method 2:</t>
  </si>
  <si>
    <t xml:space="preserve"> - Average of the market value of assets at the valuation date and the market value of assets </t>
  </si>
  <si>
    <t xml:space="preserve">   at the end of the four preceding years projected to the valuation date.</t>
  </si>
  <si>
    <t xml:space="preserve"> - The projected market values are determined using the market values at December 31 of each of </t>
  </si>
  <si>
    <t xml:space="preserve">   the four preceding years projected to the valuation date with the net cash flow (contributions </t>
  </si>
  <si>
    <t xml:space="preserve">   less benefit payments less non-investment expenses) and assumed investment return equal to </t>
  </si>
  <si>
    <t xml:space="preserve">   the going concern discount rate applicable for each year.</t>
  </si>
  <si>
    <t xml:space="preserve"> - The net cash flow is assumed to occur mid-year.</t>
  </si>
  <si>
    <t>You are given the following asset reconciliation:</t>
  </si>
  <si>
    <t>(000's)</t>
  </si>
  <si>
    <t>Beginning market value of assets</t>
  </si>
  <si>
    <t>Additions:</t>
  </si>
  <si>
    <t xml:space="preserve">  Contributions</t>
  </si>
  <si>
    <t xml:space="preserve">  Realized gain/(loss)</t>
  </si>
  <si>
    <t>Deductions:</t>
  </si>
  <si>
    <t xml:space="preserve">  Benefit payments</t>
  </si>
  <si>
    <t xml:space="preserve">  Administrative expenses</t>
  </si>
  <si>
    <t xml:space="preserve">  Investment expenses</t>
  </si>
  <si>
    <t xml:space="preserve">  Unrealized gain/(Loss)</t>
  </si>
  <si>
    <t>Ending market value of assets</t>
  </si>
  <si>
    <t xml:space="preserve">Beginning of year going concern discount rate </t>
  </si>
  <si>
    <t>(4 points)</t>
  </si>
  <si>
    <t>Calculate the smoothed value of assets as at January 1, 2023 using the two asset</t>
  </si>
  <si>
    <t>smoothing methods under consideration.</t>
  </si>
  <si>
    <t>(3 points)</t>
  </si>
  <si>
    <t xml:space="preserve">Compare and contrast the two asset smoothing methods taking into consideration the </t>
  </si>
  <si>
    <t>Canadian Institute of Actuaries' guidance on asset valuation methods.</t>
  </si>
  <si>
    <r>
      <rPr>
        <u/>
        <sz val="12"/>
        <color rgb="FF002060"/>
        <rFont val="Times New Roman"/>
        <family val="1"/>
      </rPr>
      <t>10 or more years of service:</t>
    </r>
    <r>
      <rPr>
        <sz val="12"/>
        <color rgb="FF002060"/>
        <rFont val="Times New Roman"/>
        <family val="1"/>
      </rPr>
      <t xml:space="preserve"> benefit is reduced 3% per year from age 62</t>
    </r>
  </si>
  <si>
    <r>
      <rPr>
        <u/>
        <sz val="12"/>
        <color rgb="FF002060"/>
        <rFont val="Times New Roman"/>
        <family val="1"/>
      </rPr>
      <t>Less than 10 years of service:</t>
    </r>
    <r>
      <rPr>
        <sz val="12"/>
        <color rgb="FF002060"/>
        <rFont val="Times New Roman"/>
        <family val="1"/>
      </rPr>
      <t xml:space="preserve"> benefit is reduced 5% per year from NRA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</si>
  <si>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60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</si>
  <si>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61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</si>
  <si>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62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</si>
  <si>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63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</si>
  <si>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64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</si>
  <si>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65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</si>
  <si>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66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</si>
  <si>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67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</si>
  <si>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68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</si>
  <si>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69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</si>
  <si>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70 </t>
    </r>
    <r>
      <rPr>
        <vertAlign val="superscript"/>
        <sz val="12"/>
        <color rgb="FF002060"/>
        <rFont val="Times New Roman"/>
        <family val="1"/>
      </rPr>
      <t>(12)</t>
    </r>
  </si>
  <si>
    <r>
      <t>10|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</si>
  <si>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11|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</si>
  <si>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12|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</si>
  <si>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13|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</si>
  <si>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14|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</si>
  <si>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15|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</si>
  <si>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16|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</si>
  <si>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17|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</si>
  <si>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18|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</si>
  <si>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19|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</si>
  <si>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r>
      <t>20|</t>
    </r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>45</t>
    </r>
    <r>
      <rPr>
        <vertAlign val="superscript"/>
        <sz val="12"/>
        <color rgb="FF002060"/>
        <rFont val="Times New Roman"/>
        <family val="1"/>
      </rPr>
      <t>(12)</t>
    </r>
  </si>
  <si>
    <t>Question 6</t>
  </si>
  <si>
    <t>(10 points)</t>
  </si>
  <si>
    <t xml:space="preserve">You are the actuary for a company that sponsors a defined benefit pension plan registered in Ontario. </t>
  </si>
  <si>
    <t>You are given the following information as at January 1, 2023.</t>
  </si>
  <si>
    <t>Valuation Data:</t>
  </si>
  <si>
    <t>Earnings</t>
  </si>
  <si>
    <t>Member</t>
  </si>
  <si>
    <t>Age (years)</t>
  </si>
  <si>
    <t>Service (years)</t>
  </si>
  <si>
    <t>A</t>
  </si>
  <si>
    <t>B</t>
  </si>
  <si>
    <t>Pension plan provisions:</t>
  </si>
  <si>
    <t>2% of final 3-year average earnings multiplied by service</t>
  </si>
  <si>
    <t>Normal form of pension</t>
  </si>
  <si>
    <t>Normal retirement age</t>
  </si>
  <si>
    <t>Earliest retirement age</t>
  </si>
  <si>
    <t>Age 55</t>
  </si>
  <si>
    <t>Early retirement reduction</t>
  </si>
  <si>
    <t>4% per year prior to age 60</t>
  </si>
  <si>
    <t>Termination benefit</t>
  </si>
  <si>
    <t>Deferred pension payable at age 65. 
Early commencement of pension subject to an actuarial equivalent reduction.</t>
  </si>
  <si>
    <t>Solvency assumptions:</t>
  </si>
  <si>
    <t>Discount rate – annuity purchase</t>
  </si>
  <si>
    <t>4% per year</t>
  </si>
  <si>
    <t>Discount rate – lump sum payment</t>
  </si>
  <si>
    <t>5% per year for 10 years, 5% per year thereafter</t>
  </si>
  <si>
    <t>Percentage of members electing a commuted value</t>
  </si>
  <si>
    <t>100% of members under age 55, 0% otherwise</t>
  </si>
  <si>
    <t>Retirement age</t>
  </si>
  <si>
    <t>Pre-retirement decrements</t>
  </si>
  <si>
    <t>Going concern assumptions and methods:</t>
  </si>
  <si>
    <t>Discount rate</t>
  </si>
  <si>
    <t>6% per year</t>
  </si>
  <si>
    <t>Salary increase</t>
  </si>
  <si>
    <t>3% per year</t>
  </si>
  <si>
    <t>Termination decrement</t>
  </si>
  <si>
    <t>Other pre-retirement decrements</t>
  </si>
  <si>
    <t>Actuarial cost method</t>
  </si>
  <si>
    <t>Projected Unit Credit</t>
  </si>
  <si>
    <t>Solvency annuity factors:</t>
  </si>
  <si>
    <t>Deferral period</t>
  </si>
  <si>
    <t>Annuity factor (valued at 4%)</t>
  </si>
  <si>
    <t>Annuity factor (valued at 5%)</t>
  </si>
  <si>
    <t>Calculate the 2023 solvency incremental cost (SIC).</t>
  </si>
  <si>
    <t>Describe the considerations in setting the SIC projection assumptions:</t>
  </si>
  <si>
    <t>Provide your answer in the workspace provided to the right (in Excel).</t>
  </si>
  <si>
    <t>(7 points)</t>
  </si>
  <si>
    <t>Question 5</t>
  </si>
  <si>
    <t>(12 points)</t>
  </si>
  <si>
    <t>Your client is establishing a new non-contributory defined benefit pension plan that recognizes past service.</t>
  </si>
  <si>
    <t>You are given:</t>
  </si>
  <si>
    <t>Plan provisions:</t>
  </si>
  <si>
    <t>Retirement benefit:</t>
  </si>
  <si>
    <t>$100 per month per year of service</t>
  </si>
  <si>
    <t>Normal form of payment:</t>
  </si>
  <si>
    <t>Life only, payable monthly in advance</t>
  </si>
  <si>
    <t>Normal retirement age:</t>
  </si>
  <si>
    <t>Accrued pension deferred to normal retirement age</t>
  </si>
  <si>
    <t>Actuarial assumptions and methods:</t>
  </si>
  <si>
    <t>5% per year</t>
  </si>
  <si>
    <t>Decrements:</t>
  </si>
  <si>
    <t>Beginning of year</t>
  </si>
  <si>
    <t>Retirement:</t>
  </si>
  <si>
    <t>Later of: age 65 or 1 year after the valuation date</t>
  </si>
  <si>
    <t>Prior to age 50</t>
  </si>
  <si>
    <t>At or after age 50</t>
  </si>
  <si>
    <t>0% per year</t>
  </si>
  <si>
    <t>Other pre-retirement decrements:</t>
  </si>
  <si>
    <t>Attained Age Normal</t>
  </si>
  <si>
    <t>Asset method:</t>
  </si>
  <si>
    <t>Participant data at January 1, 2023:</t>
  </si>
  <si>
    <t>Employee:</t>
  </si>
  <si>
    <t>Member A</t>
  </si>
  <si>
    <t>Member B</t>
  </si>
  <si>
    <t>Age (years):</t>
  </si>
  <si>
    <t>Service (years):</t>
  </si>
  <si>
    <t>Additional information:</t>
  </si>
  <si>
    <t>Market value of assets as at January 1, 2023:</t>
  </si>
  <si>
    <t xml:space="preserve"> </t>
  </si>
  <si>
    <t>Annuity factors:</t>
  </si>
  <si>
    <r>
      <t>ä</t>
    </r>
    <r>
      <rPr>
        <vertAlign val="subscript"/>
        <sz val="12"/>
        <color rgb="FF002060"/>
        <rFont val="Times New Roman"/>
        <family val="1"/>
      </rPr>
      <t>68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 </t>
    </r>
  </si>
  <si>
    <r>
      <t>ä</t>
    </r>
    <r>
      <rPr>
        <vertAlign val="subscript"/>
        <sz val="12"/>
        <color rgb="FF002060"/>
        <rFont val="Times New Roman"/>
        <family val="1"/>
      </rPr>
      <t>67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 </t>
    </r>
  </si>
  <si>
    <r>
      <t>ä</t>
    </r>
    <r>
      <rPr>
        <vertAlign val="subscript"/>
        <sz val="12"/>
        <color rgb="FF002060"/>
        <rFont val="Times New Roman"/>
        <family val="1"/>
      </rPr>
      <t>66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 </t>
    </r>
  </si>
  <si>
    <r>
      <t>ä</t>
    </r>
    <r>
      <rPr>
        <vertAlign val="subscript"/>
        <sz val="12"/>
        <color rgb="FF002060"/>
        <rFont val="Times New Roman"/>
        <family val="1"/>
      </rPr>
      <t>65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 </t>
    </r>
  </si>
  <si>
    <r>
      <t>ä</t>
    </r>
    <r>
      <rPr>
        <vertAlign val="subscript"/>
        <sz val="12"/>
        <color rgb="FF002060"/>
        <rFont val="Times New Roman"/>
        <family val="1"/>
      </rPr>
      <t>64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 </t>
    </r>
  </si>
  <si>
    <r>
      <t>ä</t>
    </r>
    <r>
      <rPr>
        <vertAlign val="subscript"/>
        <sz val="12"/>
        <color rgb="FF002060"/>
        <rFont val="Times New Roman"/>
        <family val="1"/>
      </rPr>
      <t>63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 </t>
    </r>
  </si>
  <si>
    <t>Calculate the unfunded actuarial liability and the total normal cost as at January 1, 2023.</t>
  </si>
  <si>
    <t>You are given the following for 2024:</t>
  </si>
  <si>
    <r>
      <t>·</t>
    </r>
    <r>
      <rPr>
        <sz val="7"/>
        <color rgb="FF002060"/>
        <rFont val="Times New Roman"/>
        <family val="1"/>
      </rPr>
      <t xml:space="preserve">      	</t>
    </r>
    <r>
      <rPr>
        <sz val="12"/>
        <color rgb="FF002060"/>
        <rFont val="Times New Roman"/>
        <family val="1"/>
      </rPr>
      <t>A contribution of $20,000 was made to the plan on December 31, 2023.</t>
    </r>
  </si>
  <si>
    <r>
      <t>·</t>
    </r>
    <r>
      <rPr>
        <sz val="7"/>
        <color rgb="FF002060"/>
        <rFont val="Times New Roman"/>
        <family val="1"/>
      </rPr>
      <t xml:space="preserve">      	</t>
    </r>
    <r>
      <rPr>
        <sz val="12"/>
        <color rgb="FF002060"/>
        <rFont val="Times New Roman"/>
        <family val="1"/>
      </rPr>
      <t>The plan's assets earned a rate of return of 5% during 2023.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</si>
  <si>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Member B did not retire.</t>
    </r>
  </si>
  <si>
    <t>Calculate the unfunded actuarial liability and the total normal cost as at January 1, 2024.</t>
  </si>
  <si>
    <t>(5 points)</t>
  </si>
  <si>
    <t xml:space="preserve">Calculate the effect of the demographic experience by source between January 1, 2023 </t>
  </si>
  <si>
    <t>and January 1, 2024 on the normal cost for each member.</t>
  </si>
  <si>
    <t>* Excluding the buy-in annuity contract</t>
  </si>
  <si>
    <t>Total employer contributions:*</t>
  </si>
  <si>
    <t>Solvency Annuity Factors without indexation: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</si>
</sst>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 ;_ * \(#,##0.00\)_ ;_ * &quot;-&quot;??_)_ ;_ @_ 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&quot;$&quot;#,##0.0_);[Red]\(&quot;$&quot;#,##0.0\)"/>
    <numFmt numFmtId="169" formatCode="0.0"/>
    <numFmt numFmtId="170" formatCode="[$-409]mmmm\ d\,\ yyyy;@"/>
    <numFmt numFmtId="171" formatCode="#,##0.000"/>
    <numFmt numFmtId="172" formatCode="mm\/dd\/yyyy"/>
    <numFmt numFmtId="173" formatCode="_-* #,##0.00_-;\-* #,##0.00_-;_-* &quot;-&quot;??_-;_-@_-"/>
    <numFmt numFmtId="174" formatCode="#,##0_ ;\-#,##0\ "/>
    <numFmt numFmtId="175" formatCode="_-* #,##0_-;\-* #,##0_-;_-* &quot;-&quot;??_-;_-@_-"/>
    <numFmt numFmtId="176" formatCode="0.0000"/>
    <numFmt numFmtId="177" formatCode="#,##0.0000_);\(#,##0.0000\)"/>
    <numFmt numFmtId="178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i/>
      <sz val="12"/>
      <color rgb="FF00206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9"/>
      <name val="Times New Roman"/>
      <family val="1"/>
    </font>
    <font>
      <sz val="12"/>
      <color theme="1"/>
      <name val="Times New Roman"/>
      <family val="1"/>
    </font>
    <font>
      <b/>
      <i/>
      <sz val="12"/>
      <color rgb="FF00206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2060"/>
      <name val="Arial"/>
      <family val="2"/>
    </font>
    <font>
      <sz val="12"/>
      <color rgb="FF305496"/>
      <name val="Arial"/>
      <family val="2"/>
    </font>
    <font>
      <sz val="12"/>
      <color rgb="FFFF0000"/>
      <name val="Arial"/>
      <family val="2"/>
    </font>
    <font>
      <sz val="12"/>
      <color rgb="FFFF0000"/>
      <name val="Times New Roman"/>
      <family val="1"/>
    </font>
    <font>
      <b/>
      <sz val="12"/>
      <color theme="5" tint="-0.249977111117893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b/>
      <sz val="14"/>
      <color rgb="FF002060"/>
      <name val="Times New Roman"/>
      <family val="1"/>
    </font>
    <font>
      <b/>
      <sz val="11"/>
      <color theme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305496"/>
      <name val="Times New Roman"/>
      <family val="1"/>
    </font>
    <font>
      <b/>
      <u/>
      <sz val="12"/>
      <color rgb="FF002060"/>
      <name val="Times New Roman"/>
      <family val="1"/>
    </font>
    <font>
      <u/>
      <sz val="12"/>
      <color rgb="FF002060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2"/>
      <name val="Times New Roman"/>
      <family val="1"/>
    </font>
    <font>
      <sz val="12"/>
      <color rgb="FF7030A0"/>
      <name val="Times New Roman"/>
      <family val="1"/>
    </font>
    <font>
      <sz val="12"/>
      <color theme="5" tint="-0.249977111117893"/>
      <name val="Times New Roman"/>
      <family val="1"/>
    </font>
    <font>
      <sz val="12"/>
      <name val="Times New Roman"/>
      <family val="1"/>
    </font>
    <font>
      <strike/>
      <sz val="12"/>
      <color rgb="FF002060"/>
      <name val="Times New Roman"/>
      <family val="1"/>
    </font>
    <font>
      <strike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sz val="12"/>
      <color theme="5"/>
      <name val="Times New Roman"/>
      <family val="1"/>
    </font>
    <font>
      <vertAlign val="subscript"/>
      <sz val="12"/>
      <color rgb="FF002060"/>
      <name val="Times New Roman"/>
      <family val="1"/>
    </font>
    <font>
      <vertAlign val="superscript"/>
      <sz val="12"/>
      <color rgb="FF002060"/>
      <name val="Times New Roman"/>
      <family val="1"/>
    </font>
    <font>
      <i/>
      <u/>
      <sz val="12"/>
      <color rgb="FF002060"/>
      <name val="Times New Roman"/>
      <family val="1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rgb="FF002060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vertAlign val="subscript"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3" fillId="2" borderId="11" xfId="0" applyFont="1" applyFill="1" applyBorder="1" applyAlignment="1">
      <alignment vertical="center" wrapText="1"/>
    </xf>
    <xf numFmtId="14" fontId="4" fillId="2" borderId="11" xfId="0" applyNumberFormat="1" applyFont="1" applyFill="1" applyBorder="1"/>
    <xf numFmtId="0" fontId="5" fillId="2" borderId="0" xfId="0" applyFont="1" applyFill="1" applyAlignment="1">
      <alignment horizontal="left" wrapText="1"/>
    </xf>
    <xf numFmtId="6" fontId="4" fillId="2" borderId="11" xfId="0" applyNumberFormat="1" applyFont="1" applyFill="1" applyBorder="1"/>
    <xf numFmtId="0" fontId="3" fillId="2" borderId="0" xfId="0" applyFont="1" applyFill="1" applyAlignment="1">
      <alignment vertical="center" wrapText="1"/>
    </xf>
    <xf numFmtId="14" fontId="4" fillId="2" borderId="0" xfId="0" applyNumberFormat="1" applyFont="1" applyFill="1"/>
    <xf numFmtId="165" fontId="4" fillId="2" borderId="11" xfId="1" applyNumberFormat="1" applyFont="1" applyFill="1" applyBorder="1"/>
    <xf numFmtId="0" fontId="4" fillId="2" borderId="11" xfId="0" applyFont="1" applyFill="1" applyBorder="1" applyAlignment="1">
      <alignment horizontal="center"/>
    </xf>
    <xf numFmtId="14" fontId="4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6" fontId="4" fillId="2" borderId="0" xfId="0" applyNumberFormat="1" applyFont="1" applyFill="1"/>
    <xf numFmtId="165" fontId="4" fillId="2" borderId="0" xfId="1" applyNumberFormat="1" applyFont="1" applyFill="1" applyBorder="1"/>
    <xf numFmtId="0" fontId="4" fillId="2" borderId="0" xfId="0" applyFont="1" applyFill="1" applyAlignment="1">
      <alignment horizontal="left"/>
    </xf>
    <xf numFmtId="14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14" fontId="4" fillId="2" borderId="10" xfId="0" applyNumberFormat="1" applyFont="1" applyFill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quotePrefix="1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4"/>
    </xf>
    <xf numFmtId="8" fontId="0" fillId="0" borderId="0" xfId="0" applyNumberFormat="1"/>
    <xf numFmtId="14" fontId="2" fillId="0" borderId="0" xfId="0" applyNumberFormat="1" applyFont="1"/>
    <xf numFmtId="166" fontId="2" fillId="0" borderId="0" xfId="1" applyNumberFormat="1" applyFont="1"/>
    <xf numFmtId="0" fontId="11" fillId="2" borderId="0" xfId="0" applyFont="1" applyFill="1" applyAlignment="1">
      <alignment horizontal="right"/>
    </xf>
    <xf numFmtId="167" fontId="2" fillId="0" borderId="0" xfId="2" applyNumberFormat="1" applyFont="1"/>
    <xf numFmtId="168" fontId="2" fillId="0" borderId="0" xfId="0" applyNumberFormat="1" applyFont="1"/>
    <xf numFmtId="43" fontId="0" fillId="0" borderId="0" xfId="1" applyFont="1"/>
    <xf numFmtId="0" fontId="10" fillId="0" borderId="0" xfId="0" quotePrefix="1" applyFont="1" applyAlignment="1">
      <alignment horizontal="left" vertical="center" indent="4"/>
    </xf>
    <xf numFmtId="0" fontId="12" fillId="0" borderId="0" xfId="0" applyFont="1"/>
    <xf numFmtId="0" fontId="4" fillId="2" borderId="12" xfId="0" applyFont="1" applyFill="1" applyBorder="1"/>
    <xf numFmtId="0" fontId="4" fillId="2" borderId="10" xfId="0" applyFont="1" applyFill="1" applyBorder="1"/>
    <xf numFmtId="0" fontId="4" fillId="2" borderId="9" xfId="0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9" fillId="0" borderId="0" xfId="0" applyFont="1"/>
    <xf numFmtId="0" fontId="19" fillId="0" borderId="0" xfId="0" quotePrefix="1" applyFont="1"/>
    <xf numFmtId="0" fontId="20" fillId="0" borderId="0" xfId="0" quotePrefix="1" applyFont="1"/>
    <xf numFmtId="0" fontId="21" fillId="0" borderId="0" xfId="0" applyFont="1" applyAlignment="1">
      <alignment wrapText="1"/>
    </xf>
    <xf numFmtId="0" fontId="20" fillId="0" borderId="0" xfId="0" applyFont="1"/>
    <xf numFmtId="0" fontId="17" fillId="0" borderId="0" xfId="0" applyFont="1"/>
    <xf numFmtId="0" fontId="17" fillId="0" borderId="0" xfId="0" quotePrefix="1" applyFont="1"/>
    <xf numFmtId="0" fontId="16" fillId="0" borderId="0" xfId="0" applyFont="1" applyAlignment="1">
      <alignment wrapText="1"/>
    </xf>
    <xf numFmtId="3" fontId="17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5" fontId="16" fillId="0" borderId="0" xfId="0" applyNumberFormat="1" applyFont="1"/>
    <xf numFmtId="171" fontId="17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37" fontId="16" fillId="0" borderId="0" xfId="0" applyNumberFormat="1" applyFont="1"/>
    <xf numFmtId="167" fontId="16" fillId="0" borderId="0" xfId="0" applyNumberFormat="1" applyFont="1"/>
    <xf numFmtId="0" fontId="24" fillId="2" borderId="0" xfId="0" applyFont="1" applyFill="1"/>
    <xf numFmtId="0" fontId="5" fillId="2" borderId="0" xfId="0" applyFont="1" applyFill="1"/>
    <xf numFmtId="0" fontId="25" fillId="0" borderId="0" xfId="0" applyFont="1"/>
    <xf numFmtId="0" fontId="0" fillId="0" borderId="0" xfId="0" quotePrefix="1"/>
    <xf numFmtId="0" fontId="14" fillId="0" borderId="0" xfId="0" applyFont="1"/>
    <xf numFmtId="165" fontId="0" fillId="0" borderId="0" xfId="1" applyNumberFormat="1" applyFont="1" applyFill="1"/>
    <xf numFmtId="165" fontId="0" fillId="0" borderId="0" xfId="0" applyNumberFormat="1"/>
    <xf numFmtId="0" fontId="26" fillId="0" borderId="0" xfId="0" applyFont="1"/>
    <xf numFmtId="0" fontId="0" fillId="0" borderId="0" xfId="0" applyAlignment="1">
      <alignment horizontal="left" indent="1"/>
    </xf>
    <xf numFmtId="43" fontId="0" fillId="0" borderId="0" xfId="0" applyNumberFormat="1"/>
    <xf numFmtId="9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3" fontId="4" fillId="2" borderId="11" xfId="0" applyNumberFormat="1" applyFont="1" applyFill="1" applyBorder="1"/>
    <xf numFmtId="0" fontId="5" fillId="2" borderId="11" xfId="0" applyFont="1" applyFill="1" applyBorder="1" applyAlignment="1">
      <alignment wrapText="1"/>
    </xf>
    <xf numFmtId="10" fontId="0" fillId="0" borderId="0" xfId="2" applyNumberFormat="1" applyFont="1" applyFill="1"/>
    <xf numFmtId="10" fontId="4" fillId="2" borderId="11" xfId="0" applyNumberFormat="1" applyFont="1" applyFill="1" applyBorder="1"/>
    <xf numFmtId="9" fontId="0" fillId="0" borderId="0" xfId="2" applyFont="1" applyFill="1"/>
    <xf numFmtId="0" fontId="14" fillId="0" borderId="0" xfId="0" applyFont="1" applyAlignment="1">
      <alignment horizontal="center"/>
    </xf>
    <xf numFmtId="0" fontId="27" fillId="0" borderId="0" xfId="0" applyFont="1"/>
    <xf numFmtId="0" fontId="0" fillId="0" borderId="0" xfId="0" applyAlignment="1">
      <alignment wrapText="1"/>
    </xf>
    <xf numFmtId="0" fontId="12" fillId="3" borderId="0" xfId="0" applyFont="1" applyFill="1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3" fillId="3" borderId="0" xfId="0" applyFont="1" applyFill="1"/>
    <xf numFmtId="0" fontId="4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4" fillId="3" borderId="12" xfId="0" applyFont="1" applyFill="1" applyBorder="1"/>
    <xf numFmtId="0" fontId="4" fillId="3" borderId="9" xfId="0" applyFont="1" applyFill="1" applyBorder="1"/>
    <xf numFmtId="1" fontId="4" fillId="3" borderId="12" xfId="0" applyNumberFormat="1" applyFont="1" applyFill="1" applyBorder="1" applyAlignment="1">
      <alignment horizontal="left"/>
    </xf>
    <xf numFmtId="0" fontId="28" fillId="3" borderId="9" xfId="0" applyFont="1" applyFill="1" applyBorder="1"/>
    <xf numFmtId="0" fontId="28" fillId="3" borderId="10" xfId="0" applyFont="1" applyFill="1" applyBorder="1"/>
    <xf numFmtId="9" fontId="4" fillId="3" borderId="12" xfId="0" quotePrefix="1" applyNumberFormat="1" applyFont="1" applyFill="1" applyBorder="1"/>
    <xf numFmtId="0" fontId="4" fillId="3" borderId="1" xfId="0" quotePrefix="1" applyFont="1" applyFill="1" applyBorder="1"/>
    <xf numFmtId="0" fontId="4" fillId="3" borderId="3" xfId="0" applyFont="1" applyFill="1" applyBorder="1"/>
    <xf numFmtId="0" fontId="4" fillId="3" borderId="1" xfId="0" applyFont="1" applyFill="1" applyBorder="1"/>
    <xf numFmtId="0" fontId="28" fillId="3" borderId="3" xfId="0" applyFont="1" applyFill="1" applyBorder="1"/>
    <xf numFmtId="0" fontId="28" fillId="3" borderId="2" xfId="0" applyFont="1" applyFill="1" applyBorder="1"/>
    <xf numFmtId="0" fontId="4" fillId="3" borderId="6" xfId="0" quotePrefix="1" applyFont="1" applyFill="1" applyBorder="1"/>
    <xf numFmtId="0" fontId="4" fillId="3" borderId="8" xfId="0" applyFont="1" applyFill="1" applyBorder="1"/>
    <xf numFmtId="0" fontId="4" fillId="3" borderId="6" xfId="0" applyFont="1" applyFill="1" applyBorder="1"/>
    <xf numFmtId="0" fontId="28" fillId="3" borderId="8" xfId="0" applyFont="1" applyFill="1" applyBorder="1"/>
    <xf numFmtId="0" fontId="28" fillId="3" borderId="7" xfId="0" applyFont="1" applyFill="1" applyBorder="1"/>
    <xf numFmtId="0" fontId="12" fillId="3" borderId="3" xfId="0" applyFont="1" applyFill="1" applyBorder="1"/>
    <xf numFmtId="0" fontId="12" fillId="3" borderId="2" xfId="0" applyFont="1" applyFill="1" applyBorder="1"/>
    <xf numFmtId="0" fontId="12" fillId="3" borderId="8" xfId="0" applyFont="1" applyFill="1" applyBorder="1"/>
    <xf numFmtId="0" fontId="12" fillId="3" borderId="7" xfId="0" applyFont="1" applyFill="1" applyBorder="1"/>
    <xf numFmtId="0" fontId="4" fillId="3" borderId="12" xfId="0" applyFont="1" applyFill="1" applyBorder="1" applyAlignment="1">
      <alignment horizontal="left" vertical="center"/>
    </xf>
    <xf numFmtId="10" fontId="4" fillId="3" borderId="12" xfId="0" applyNumberFormat="1" applyFont="1" applyFill="1" applyBorder="1"/>
    <xf numFmtId="0" fontId="20" fillId="3" borderId="9" xfId="0" applyFont="1" applyFill="1" applyBorder="1"/>
    <xf numFmtId="0" fontId="20" fillId="3" borderId="10" xfId="0" applyFont="1" applyFill="1" applyBorder="1"/>
    <xf numFmtId="0" fontId="20" fillId="3" borderId="0" xfId="0" applyFont="1" applyFill="1"/>
    <xf numFmtId="0" fontId="4" fillId="3" borderId="0" xfId="0" applyFont="1" applyFill="1" applyAlignment="1">
      <alignment horizontal="left" vertical="center"/>
    </xf>
    <xf numFmtId="10" fontId="4" fillId="3" borderId="0" xfId="0" applyNumberFormat="1" applyFont="1" applyFill="1"/>
    <xf numFmtId="0" fontId="3" fillId="3" borderId="0" xfId="0" applyFont="1" applyFill="1" applyAlignment="1">
      <alignment horizontal="left" vertical="center"/>
    </xf>
    <xf numFmtId="9" fontId="4" fillId="3" borderId="0" xfId="0" quotePrefix="1" applyNumberFormat="1" applyFont="1" applyFill="1"/>
    <xf numFmtId="0" fontId="4" fillId="3" borderId="0" xfId="0" quotePrefix="1" applyFont="1" applyFill="1"/>
    <xf numFmtId="0" fontId="4" fillId="3" borderId="10" xfId="0" applyFont="1" applyFill="1" applyBorder="1"/>
    <xf numFmtId="167" fontId="4" fillId="3" borderId="12" xfId="2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31" fillId="3" borderId="4" xfId="0" applyFont="1" applyFill="1" applyBorder="1" applyAlignment="1">
      <alignment wrapText="1"/>
    </xf>
    <xf numFmtId="0" fontId="31" fillId="3" borderId="0" xfId="0" applyFont="1" applyFill="1" applyAlignment="1">
      <alignment wrapText="1"/>
    </xf>
    <xf numFmtId="9" fontId="4" fillId="3" borderId="10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6" xfId="0" applyFont="1" applyFill="1" applyBorder="1" applyAlignment="1">
      <alignment horizontal="center"/>
    </xf>
    <xf numFmtId="9" fontId="4" fillId="3" borderId="7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wrapText="1"/>
    </xf>
    <xf numFmtId="2" fontId="4" fillId="3" borderId="10" xfId="0" applyNumberFormat="1" applyFont="1" applyFill="1" applyBorder="1" applyAlignment="1">
      <alignment vertical="center" wrapText="1"/>
    </xf>
    <xf numFmtId="167" fontId="4" fillId="3" borderId="12" xfId="2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2" fontId="4" fillId="3" borderId="12" xfId="0" applyNumberFormat="1" applyFont="1" applyFill="1" applyBorder="1" applyAlignment="1">
      <alignment horizontal="lef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Alignment="1">
      <alignment horizontal="left" vertical="center"/>
    </xf>
    <xf numFmtId="2" fontId="4" fillId="3" borderId="0" xfId="0" applyNumberFormat="1" applyFont="1" applyFill="1" applyAlignment="1">
      <alignment horizontal="right" vertical="center"/>
    </xf>
    <xf numFmtId="3" fontId="4" fillId="3" borderId="0" xfId="3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left"/>
    </xf>
    <xf numFmtId="2" fontId="3" fillId="3" borderId="12" xfId="0" applyNumberFormat="1" applyFont="1" applyFill="1" applyBorder="1" applyAlignment="1">
      <alignment horizontal="left" vertical="center"/>
    </xf>
    <xf numFmtId="2" fontId="4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3" fontId="4" fillId="3" borderId="11" xfId="0" applyNumberFormat="1" applyFont="1" applyFill="1" applyBorder="1" applyAlignment="1">
      <alignment horizontal="right"/>
    </xf>
    <xf numFmtId="169" fontId="4" fillId="3" borderId="11" xfId="0" applyNumberFormat="1" applyFont="1" applyFill="1" applyBorder="1" applyAlignment="1">
      <alignment horizontal="right"/>
    </xf>
    <xf numFmtId="3" fontId="4" fillId="3" borderId="0" xfId="0" applyNumberFormat="1" applyFont="1" applyFill="1" applyAlignment="1">
      <alignment horizontal="right"/>
    </xf>
    <xf numFmtId="0" fontId="3" fillId="3" borderId="13" xfId="0" applyFont="1" applyFill="1" applyBorder="1" applyAlignment="1">
      <alignment horizontal="left"/>
    </xf>
    <xf numFmtId="2" fontId="4" fillId="3" borderId="2" xfId="0" applyNumberFormat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left"/>
    </xf>
    <xf numFmtId="2" fontId="4" fillId="3" borderId="7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left"/>
    </xf>
    <xf numFmtId="170" fontId="4" fillId="3" borderId="11" xfId="0" applyNumberFormat="1" applyFont="1" applyFill="1" applyBorder="1" applyAlignment="1">
      <alignment horizontal="right"/>
    </xf>
    <xf numFmtId="10" fontId="4" fillId="3" borderId="0" xfId="2" applyNumberFormat="1" applyFont="1" applyFill="1" applyBorder="1" applyAlignment="1">
      <alignment horizontal="center" vertical="center"/>
    </xf>
    <xf numFmtId="3" fontId="4" fillId="3" borderId="0" xfId="0" applyNumberFormat="1" applyFont="1" applyFill="1"/>
    <xf numFmtId="0" fontId="29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2" fontId="28" fillId="3" borderId="0" xfId="0" applyNumberFormat="1" applyFont="1" applyFill="1" applyAlignment="1">
      <alignment horizontal="right" vertical="center"/>
    </xf>
    <xf numFmtId="37" fontId="4" fillId="3" borderId="11" xfId="0" applyNumberFormat="1" applyFont="1" applyFill="1" applyBorder="1" applyAlignment="1">
      <alignment horizontal="right" vertical="center"/>
    </xf>
    <xf numFmtId="165" fontId="4" fillId="3" borderId="0" xfId="2" applyNumberFormat="1" applyFont="1" applyFill="1"/>
    <xf numFmtId="165" fontId="4" fillId="3" borderId="0" xfId="0" applyNumberFormat="1" applyFont="1" applyFill="1"/>
    <xf numFmtId="0" fontId="4" fillId="3" borderId="0" xfId="0" applyFont="1" applyFill="1" applyAlignment="1">
      <alignment horizontal="left"/>
    </xf>
    <xf numFmtId="37" fontId="4" fillId="3" borderId="0" xfId="0" applyNumberFormat="1" applyFont="1" applyFill="1" applyAlignment="1">
      <alignment horizontal="right" vertical="center"/>
    </xf>
    <xf numFmtId="0" fontId="3" fillId="3" borderId="11" xfId="0" applyFont="1" applyFill="1" applyBorder="1" applyAlignment="1">
      <alignment horizontal="right" wrapText="1"/>
    </xf>
    <xf numFmtId="0" fontId="4" fillId="3" borderId="11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3" fontId="4" fillId="3" borderId="12" xfId="3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center"/>
    </xf>
    <xf numFmtId="172" fontId="4" fillId="3" borderId="10" xfId="0" applyNumberFormat="1" applyFont="1" applyFill="1" applyBorder="1" applyAlignment="1">
      <alignment horizontal="center"/>
    </xf>
    <xf numFmtId="165" fontId="20" fillId="3" borderId="0" xfId="0" applyNumberFormat="1" applyFont="1" applyFill="1"/>
    <xf numFmtId="0" fontId="20" fillId="3" borderId="0" xfId="0" quotePrefix="1" applyFont="1" applyFill="1"/>
    <xf numFmtId="0" fontId="32" fillId="3" borderId="0" xfId="0" applyFont="1" applyFill="1" applyAlignment="1">
      <alignment horizontal="right"/>
    </xf>
    <xf numFmtId="0" fontId="3" fillId="3" borderId="0" xfId="0" quotePrefix="1" applyFont="1" applyFill="1"/>
    <xf numFmtId="0" fontId="20" fillId="3" borderId="0" xfId="0" applyFont="1" applyFill="1" applyAlignment="1">
      <alignment horizontal="center"/>
    </xf>
    <xf numFmtId="0" fontId="32" fillId="3" borderId="0" xfId="0" applyFont="1" applyFill="1"/>
    <xf numFmtId="0" fontId="5" fillId="3" borderId="12" xfId="0" applyFont="1" applyFill="1" applyBorder="1"/>
    <xf numFmtId="9" fontId="4" fillId="3" borderId="9" xfId="0" applyNumberFormat="1" applyFont="1" applyFill="1" applyBorder="1"/>
    <xf numFmtId="165" fontId="33" fillId="4" borderId="11" xfId="0" applyNumberFormat="1" applyFont="1" applyFill="1" applyBorder="1"/>
    <xf numFmtId="165" fontId="34" fillId="3" borderId="0" xfId="4" applyNumberFormat="1" applyFont="1" applyFill="1" applyBorder="1" applyAlignment="1"/>
    <xf numFmtId="165" fontId="33" fillId="4" borderId="11" xfId="4" applyNumberFormat="1" applyFont="1" applyFill="1" applyBorder="1"/>
    <xf numFmtId="165" fontId="3" fillId="3" borderId="0" xfId="4" applyNumberFormat="1" applyFont="1" applyFill="1"/>
    <xf numFmtId="0" fontId="35" fillId="3" borderId="0" xfId="0" applyFont="1" applyFill="1"/>
    <xf numFmtId="0" fontId="36" fillId="3" borderId="0" xfId="0" applyFont="1" applyFill="1"/>
    <xf numFmtId="0" fontId="37" fillId="3" borderId="0" xfId="0" applyFont="1" applyFill="1"/>
    <xf numFmtId="9" fontId="33" fillId="4" borderId="11" xfId="2" applyFont="1" applyFill="1" applyBorder="1"/>
    <xf numFmtId="0" fontId="38" fillId="3" borderId="0" xfId="0" applyFont="1" applyFill="1"/>
    <xf numFmtId="0" fontId="3" fillId="3" borderId="0" xfId="0" applyFont="1" applyFill="1" applyAlignment="1">
      <alignment horizontal="right"/>
    </xf>
    <xf numFmtId="0" fontId="35" fillId="3" borderId="9" xfId="0" applyFont="1" applyFill="1" applyBorder="1"/>
    <xf numFmtId="0" fontId="35" fillId="3" borderId="10" xfId="0" applyFont="1" applyFill="1" applyBorder="1"/>
    <xf numFmtId="0" fontId="34" fillId="3" borderId="0" xfId="0" applyFont="1" applyFill="1"/>
    <xf numFmtId="3" fontId="3" fillId="3" borderId="0" xfId="0" applyNumberFormat="1" applyFont="1" applyFill="1"/>
    <xf numFmtId="0" fontId="3" fillId="3" borderId="12" xfId="0" applyFont="1" applyFill="1" applyBorder="1"/>
    <xf numFmtId="2" fontId="28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wrapText="1"/>
    </xf>
    <xf numFmtId="0" fontId="3" fillId="3" borderId="11" xfId="0" applyFont="1" applyFill="1" applyBorder="1"/>
    <xf numFmtId="3" fontId="33" fillId="4" borderId="11" xfId="0" applyNumberFormat="1" applyFont="1" applyFill="1" applyBorder="1"/>
    <xf numFmtId="14" fontId="33" fillId="4" borderId="11" xfId="0" applyNumberFormat="1" applyFont="1" applyFill="1" applyBorder="1"/>
    <xf numFmtId="0" fontId="33" fillId="4" borderId="11" xfId="0" applyFont="1" applyFill="1" applyBorder="1" applyAlignment="1">
      <alignment horizontal="right"/>
    </xf>
    <xf numFmtId="10" fontId="4" fillId="3" borderId="12" xfId="2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5" fillId="3" borderId="0" xfId="0" applyFont="1" applyFill="1"/>
    <xf numFmtId="0" fontId="3" fillId="3" borderId="12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39" fillId="3" borderId="4" xfId="0" applyFont="1" applyFill="1" applyBorder="1" applyAlignment="1">
      <alignment wrapText="1"/>
    </xf>
    <xf numFmtId="0" fontId="39" fillId="3" borderId="0" xfId="0" applyFont="1" applyFill="1" applyAlignment="1">
      <alignment wrapText="1"/>
    </xf>
    <xf numFmtId="0" fontId="40" fillId="3" borderId="0" xfId="0" applyFont="1" applyFill="1"/>
    <xf numFmtId="0" fontId="3" fillId="3" borderId="11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0" fontId="30" fillId="3" borderId="0" xfId="0" applyFont="1" applyFill="1"/>
    <xf numFmtId="0" fontId="3" fillId="5" borderId="0" xfId="0" applyFont="1" applyFill="1"/>
    <xf numFmtId="0" fontId="3" fillId="5" borderId="8" xfId="0" applyFont="1" applyFill="1" applyBorder="1" applyAlignment="1">
      <alignment wrapText="1"/>
    </xf>
    <xf numFmtId="10" fontId="3" fillId="5" borderId="11" xfId="0" applyNumberFormat="1" applyFont="1" applyFill="1" applyBorder="1" applyAlignment="1">
      <alignment horizontal="center" wrapText="1"/>
    </xf>
    <xf numFmtId="0" fontId="41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/>
    </xf>
    <xf numFmtId="169" fontId="20" fillId="3" borderId="0" xfId="0" applyNumberFormat="1" applyFont="1" applyFill="1" applyAlignment="1">
      <alignment horizontal="right" vertical="center"/>
    </xf>
    <xf numFmtId="169" fontId="20" fillId="3" borderId="0" xfId="0" applyNumberFormat="1" applyFont="1" applyFill="1"/>
    <xf numFmtId="2" fontId="20" fillId="3" borderId="0" xfId="0" applyNumberFormat="1" applyFont="1" applyFill="1" applyAlignment="1">
      <alignment horizontal="right" vertical="center"/>
    </xf>
    <xf numFmtId="0" fontId="41" fillId="3" borderId="0" xfId="0" applyFont="1" applyFill="1" applyAlignment="1">
      <alignment vertical="center"/>
    </xf>
    <xf numFmtId="0" fontId="43" fillId="5" borderId="0" xfId="0" applyFont="1" applyFill="1" applyAlignment="1">
      <alignment horizontal="center"/>
    </xf>
    <xf numFmtId="165" fontId="4" fillId="3" borderId="0" xfId="4" applyNumberFormat="1" applyFont="1" applyFill="1" applyBorder="1" applyAlignment="1"/>
    <xf numFmtId="0" fontId="3" fillId="3" borderId="0" xfId="0" quotePrefix="1" applyFont="1" applyFill="1" applyAlignment="1">
      <alignment horizontal="right"/>
    </xf>
    <xf numFmtId="165" fontId="32" fillId="3" borderId="0" xfId="4" applyNumberFormat="1" applyFont="1" applyFill="1"/>
    <xf numFmtId="165" fontId="4" fillId="3" borderId="11" xfId="1" applyNumberFormat="1" applyFont="1" applyFill="1" applyBorder="1"/>
    <xf numFmtId="0" fontId="3" fillId="2" borderId="0" xfId="5" applyFont="1" applyFill="1"/>
    <xf numFmtId="0" fontId="38" fillId="0" borderId="0" xfId="5" applyFont="1"/>
    <xf numFmtId="0" fontId="12" fillId="0" borderId="0" xfId="5" applyFont="1"/>
    <xf numFmtId="0" fontId="24" fillId="2" borderId="0" xfId="5" applyFont="1" applyFill="1"/>
    <xf numFmtId="0" fontId="4" fillId="2" borderId="0" xfId="5" applyFont="1" applyFill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3" fillId="2" borderId="1" xfId="5" applyFont="1" applyFill="1" applyBorder="1" applyAlignment="1">
      <alignment vertical="top"/>
    </xf>
    <xf numFmtId="0" fontId="3" fillId="2" borderId="13" xfId="5" applyFont="1" applyFill="1" applyBorder="1" applyAlignment="1">
      <alignment vertical="top"/>
    </xf>
    <xf numFmtId="0" fontId="3" fillId="2" borderId="13" xfId="5" applyFont="1" applyFill="1" applyBorder="1" applyAlignment="1">
      <alignment wrapText="1"/>
    </xf>
    <xf numFmtId="0" fontId="3" fillId="2" borderId="12" xfId="5" applyFont="1" applyFill="1" applyBorder="1" applyAlignment="1">
      <alignment horizontal="centerContinuous"/>
    </xf>
    <xf numFmtId="0" fontId="3" fillId="2" borderId="9" xfId="5" applyFont="1" applyFill="1" applyBorder="1" applyAlignment="1">
      <alignment horizontal="centerContinuous"/>
    </xf>
    <xf numFmtId="0" fontId="3" fillId="2" borderId="10" xfId="5" applyFont="1" applyFill="1" applyBorder="1" applyAlignment="1">
      <alignment horizontal="centerContinuous"/>
    </xf>
    <xf numFmtId="0" fontId="3" fillId="2" borderId="6" xfId="5" applyFont="1" applyFill="1" applyBorder="1" applyAlignment="1">
      <alignment horizontal="center" vertical="top"/>
    </xf>
    <xf numFmtId="0" fontId="3" fillId="2" borderId="14" xfId="5" applyFont="1" applyFill="1" applyBorder="1" applyAlignment="1">
      <alignment horizontal="center" vertical="top"/>
    </xf>
    <xf numFmtId="0" fontId="3" fillId="2" borderId="14" xfId="5" applyFont="1" applyFill="1" applyBorder="1" applyAlignment="1">
      <alignment horizontal="center" wrapText="1"/>
    </xf>
    <xf numFmtId="0" fontId="3" fillId="2" borderId="8" xfId="5" applyFont="1" applyFill="1" applyBorder="1" applyAlignment="1">
      <alignment horizontal="center" wrapText="1"/>
    </xf>
    <xf numFmtId="0" fontId="3" fillId="2" borderId="7" xfId="5" applyFont="1" applyFill="1" applyBorder="1" applyAlignment="1">
      <alignment horizontal="center" wrapText="1"/>
    </xf>
    <xf numFmtId="0" fontId="4" fillId="2" borderId="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wrapText="1"/>
    </xf>
    <xf numFmtId="174" fontId="4" fillId="2" borderId="8" xfId="6" applyNumberFormat="1" applyFont="1" applyFill="1" applyBorder="1" applyAlignment="1">
      <alignment horizontal="center" wrapText="1"/>
    </xf>
    <xf numFmtId="174" fontId="4" fillId="2" borderId="7" xfId="6" applyNumberFormat="1" applyFont="1" applyFill="1" applyBorder="1" applyAlignment="1">
      <alignment horizontal="center" wrapText="1"/>
    </xf>
    <xf numFmtId="0" fontId="4" fillId="2" borderId="6" xfId="5" applyFont="1" applyFill="1" applyBorder="1" applyAlignment="1">
      <alignment horizontal="center" wrapText="1"/>
    </xf>
    <xf numFmtId="0" fontId="45" fillId="0" borderId="0" xfId="0" applyFont="1"/>
    <xf numFmtId="174" fontId="0" fillId="0" borderId="0" xfId="0" applyNumberFormat="1"/>
    <xf numFmtId="175" fontId="0" fillId="0" borderId="0" xfId="6" applyNumberFormat="1" applyFont="1" applyFill="1"/>
    <xf numFmtId="3" fontId="0" fillId="0" borderId="0" xfId="0" applyNumberFormat="1"/>
    <xf numFmtId="0" fontId="4" fillId="2" borderId="11" xfId="5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top"/>
    </xf>
    <xf numFmtId="9" fontId="46" fillId="0" borderId="0" xfId="0" applyNumberFormat="1" applyFont="1" applyAlignment="1">
      <alignment horizontal="left" vertical="top"/>
    </xf>
    <xf numFmtId="4" fontId="46" fillId="0" borderId="0" xfId="0" applyNumberFormat="1" applyFont="1" applyAlignment="1">
      <alignment horizontal="left" vertical="top" wrapText="1"/>
    </xf>
    <xf numFmtId="3" fontId="46" fillId="0" borderId="0" xfId="0" applyNumberFormat="1" applyFont="1" applyAlignment="1">
      <alignment horizontal="left" vertical="top"/>
    </xf>
    <xf numFmtId="2" fontId="4" fillId="2" borderId="11" xfId="5" applyNumberFormat="1" applyFont="1" applyFill="1" applyBorder="1" applyAlignment="1">
      <alignment horizontal="center" vertical="center" wrapText="1"/>
    </xf>
    <xf numFmtId="0" fontId="4" fillId="2" borderId="0" xfId="5" applyFont="1" applyFill="1" applyAlignment="1">
      <alignment horizontal="left"/>
    </xf>
    <xf numFmtId="0" fontId="5" fillId="2" borderId="0" xfId="5" applyFont="1" applyFill="1" applyAlignment="1">
      <alignment vertical="center" wrapText="1"/>
    </xf>
    <xf numFmtId="0" fontId="4" fillId="2" borderId="0" xfId="5" applyFont="1" applyFill="1" applyAlignment="1">
      <alignment horizontal="right" vertical="top"/>
    </xf>
    <xf numFmtId="0" fontId="4" fillId="0" borderId="0" xfId="5" applyFont="1"/>
    <xf numFmtId="0" fontId="47" fillId="0" borderId="0" xfId="0" applyFont="1"/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4" fillId="0" borderId="0" xfId="0" applyFont="1"/>
    <xf numFmtId="0" fontId="3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2" fillId="2" borderId="0" xfId="0" applyFont="1" applyFill="1"/>
    <xf numFmtId="0" fontId="4" fillId="2" borderId="1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8" fillId="0" borderId="0" xfId="0" applyFont="1" applyAlignment="1">
      <alignment vertical="center"/>
    </xf>
    <xf numFmtId="0" fontId="12" fillId="0" borderId="0" xfId="0" quotePrefix="1" applyFont="1" applyAlignment="1">
      <alignment vertical="center"/>
    </xf>
    <xf numFmtId="0" fontId="4" fillId="2" borderId="1" xfId="0" quotePrefix="1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37" fontId="12" fillId="0" borderId="0" xfId="1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vertical="top"/>
    </xf>
    <xf numFmtId="0" fontId="4" fillId="2" borderId="13" xfId="0" applyFont="1" applyFill="1" applyBorder="1" applyAlignment="1">
      <alignment horizontal="left" vertical="top"/>
    </xf>
    <xf numFmtId="9" fontId="4" fillId="2" borderId="11" xfId="0" applyNumberFormat="1" applyFont="1" applyFill="1" applyBorder="1" applyAlignment="1">
      <alignment vertical="top"/>
    </xf>
    <xf numFmtId="0" fontId="4" fillId="2" borderId="15" xfId="0" applyFont="1" applyFill="1" applyBorder="1" applyAlignment="1">
      <alignment horizontal="left" vertical="top"/>
    </xf>
    <xf numFmtId="177" fontId="12" fillId="0" borderId="0" xfId="1" applyNumberFormat="1" applyFont="1" applyFill="1" applyAlignment="1">
      <alignment horizontal="left" vertical="center"/>
    </xf>
    <xf numFmtId="0" fontId="4" fillId="2" borderId="14" xfId="0" applyFont="1" applyFill="1" applyBorder="1" applyAlignment="1">
      <alignment horizontal="left" vertical="top"/>
    </xf>
    <xf numFmtId="9" fontId="4" fillId="2" borderId="11" xfId="0" applyNumberFormat="1" applyFont="1" applyFill="1" applyBorder="1" applyAlignment="1">
      <alignment horizontal="left" vertical="top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6" fontId="4" fillId="2" borderId="0" xfId="0" applyNumberFormat="1" applyFont="1" applyFill="1" applyAlignment="1">
      <alignment vertical="center" wrapText="1"/>
    </xf>
    <xf numFmtId="178" fontId="4" fillId="2" borderId="0" xfId="7" applyNumberFormat="1" applyFont="1" applyFill="1" applyBorder="1" applyAlignment="1">
      <alignment vertical="center" wrapText="1"/>
    </xf>
    <xf numFmtId="0" fontId="49" fillId="0" borderId="0" xfId="0" applyFont="1" applyAlignment="1">
      <alignment vertical="center"/>
    </xf>
    <xf numFmtId="0" fontId="4" fillId="2" borderId="0" xfId="0" quotePrefix="1" applyFont="1" applyFill="1"/>
    <xf numFmtId="0" fontId="5" fillId="2" borderId="0" xfId="0" applyFont="1" applyFill="1" applyAlignment="1">
      <alignment wrapText="1"/>
    </xf>
    <xf numFmtId="0" fontId="50" fillId="2" borderId="0" xfId="0" applyFont="1" applyFill="1" applyAlignment="1">
      <alignment horizontal="left" vertical="center" indent="7"/>
    </xf>
    <xf numFmtId="0" fontId="52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37" fontId="38" fillId="0" borderId="0" xfId="1" applyNumberFormat="1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37" fontId="12" fillId="0" borderId="0" xfId="1" quotePrefix="1" applyNumberFormat="1" applyFont="1" applyFill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35" fillId="0" borderId="0" xfId="0" quotePrefix="1" applyFont="1" applyAlignment="1">
      <alignment vertical="center"/>
    </xf>
    <xf numFmtId="0" fontId="38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left" wrapText="1"/>
    </xf>
    <xf numFmtId="0" fontId="13" fillId="2" borderId="7" xfId="0" applyFont="1" applyFill="1" applyBorder="1" applyAlignment="1">
      <alignment horizontal="left" wrapText="1"/>
    </xf>
    <xf numFmtId="167" fontId="4" fillId="3" borderId="12" xfId="2" applyNumberFormat="1" applyFont="1" applyFill="1" applyBorder="1" applyAlignment="1">
      <alignment horizontal="center"/>
    </xf>
    <xf numFmtId="167" fontId="4" fillId="3" borderId="10" xfId="2" applyNumberFormat="1" applyFont="1" applyFill="1" applyBorder="1" applyAlignment="1">
      <alignment horizontal="center"/>
    </xf>
    <xf numFmtId="9" fontId="4" fillId="3" borderId="12" xfId="0" applyNumberFormat="1" applyFont="1" applyFill="1" applyBorder="1" applyAlignment="1">
      <alignment horizontal="left" vertical="top" wrapText="1"/>
    </xf>
    <xf numFmtId="9" fontId="4" fillId="3" borderId="10" xfId="0" applyNumberFormat="1" applyFont="1" applyFill="1" applyBorder="1" applyAlignment="1">
      <alignment horizontal="left" vertical="top" wrapText="1"/>
    </xf>
    <xf numFmtId="9" fontId="4" fillId="3" borderId="12" xfId="2" applyFont="1" applyFill="1" applyBorder="1" applyAlignment="1">
      <alignment horizontal="center"/>
    </xf>
    <xf numFmtId="9" fontId="4" fillId="3" borderId="10" xfId="2" applyFont="1" applyFill="1" applyBorder="1" applyAlignment="1">
      <alignment horizontal="center"/>
    </xf>
    <xf numFmtId="9" fontId="4" fillId="3" borderId="12" xfId="0" applyNumberFormat="1" applyFont="1" applyFill="1" applyBorder="1" applyAlignment="1">
      <alignment horizontal="center"/>
    </xf>
    <xf numFmtId="9" fontId="4" fillId="3" borderId="1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9" fontId="4" fillId="3" borderId="12" xfId="0" applyNumberFormat="1" applyFont="1" applyFill="1" applyBorder="1" applyAlignment="1">
      <alignment horizontal="left" wrapText="1"/>
    </xf>
    <xf numFmtId="9" fontId="4" fillId="3" borderId="10" xfId="0" applyNumberFormat="1" applyFont="1" applyFill="1" applyBorder="1" applyAlignment="1">
      <alignment horizontal="left" wrapText="1"/>
    </xf>
    <xf numFmtId="2" fontId="4" fillId="3" borderId="12" xfId="0" applyNumberFormat="1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left" vertical="center" wrapText="1"/>
    </xf>
    <xf numFmtId="2" fontId="4" fillId="3" borderId="10" xfId="0" applyNumberFormat="1" applyFont="1" applyFill="1" applyBorder="1" applyAlignment="1">
      <alignment horizontal="left" vertical="center" wrapText="1"/>
    </xf>
    <xf numFmtId="167" fontId="4" fillId="3" borderId="12" xfId="2" applyNumberFormat="1" applyFont="1" applyFill="1" applyBorder="1" applyAlignment="1">
      <alignment horizontal="left" wrapText="1"/>
    </xf>
    <xf numFmtId="167" fontId="4" fillId="3" borderId="10" xfId="2" applyNumberFormat="1" applyFont="1" applyFill="1" applyBorder="1" applyAlignment="1">
      <alignment horizontal="left" wrapText="1"/>
    </xf>
    <xf numFmtId="167" fontId="4" fillId="3" borderId="12" xfId="2" applyNumberFormat="1" applyFont="1" applyFill="1" applyBorder="1" applyAlignment="1">
      <alignment horizontal="left"/>
    </xf>
    <xf numFmtId="167" fontId="4" fillId="3" borderId="10" xfId="2" applyNumberFormat="1" applyFont="1" applyFill="1" applyBorder="1" applyAlignment="1">
      <alignment horizontal="left"/>
    </xf>
    <xf numFmtId="3" fontId="4" fillId="3" borderId="12" xfId="3" applyNumberFormat="1" applyFont="1" applyFill="1" applyBorder="1" applyAlignment="1">
      <alignment horizontal="left"/>
    </xf>
    <xf numFmtId="3" fontId="4" fillId="3" borderId="10" xfId="3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167" fontId="4" fillId="3" borderId="12" xfId="2" applyNumberFormat="1" applyFont="1" applyFill="1" applyBorder="1" applyAlignment="1">
      <alignment horizontal="center" wrapText="1"/>
    </xf>
    <xf numFmtId="167" fontId="4" fillId="3" borderId="10" xfId="2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/>
    </xf>
    <xf numFmtId="0" fontId="4" fillId="2" borderId="3" xfId="0" applyFont="1" applyFill="1" applyBorder="1" applyAlignment="1">
      <alignment vertical="center" wrapText="1"/>
    </xf>
    <xf numFmtId="0" fontId="4" fillId="2" borderId="0" xfId="5" applyFont="1" applyFill="1" applyAlignment="1">
      <alignment horizontal="left" vertical="center" wrapText="1"/>
    </xf>
    <xf numFmtId="0" fontId="4" fillId="2" borderId="0" xfId="5" applyFont="1" applyFill="1" applyAlignment="1">
      <alignment horizontal="left" vertical="top" wrapText="1"/>
    </xf>
    <xf numFmtId="0" fontId="5" fillId="2" borderId="1" xfId="5" applyFont="1" applyFill="1" applyBorder="1" applyAlignment="1">
      <alignment horizontal="left" wrapText="1"/>
    </xf>
    <xf numFmtId="0" fontId="5" fillId="2" borderId="3" xfId="5" applyFont="1" applyFill="1" applyBorder="1" applyAlignment="1">
      <alignment horizontal="left" wrapText="1"/>
    </xf>
    <xf numFmtId="0" fontId="5" fillId="2" borderId="2" xfId="5" applyFont="1" applyFill="1" applyBorder="1" applyAlignment="1">
      <alignment horizontal="left" wrapText="1"/>
    </xf>
    <xf numFmtId="0" fontId="5" fillId="2" borderId="6" xfId="5" applyFont="1" applyFill="1" applyBorder="1" applyAlignment="1">
      <alignment horizontal="left" wrapText="1"/>
    </xf>
    <xf numFmtId="0" fontId="5" fillId="2" borderId="8" xfId="5" applyFont="1" applyFill="1" applyBorder="1" applyAlignment="1">
      <alignment horizontal="left" wrapText="1"/>
    </xf>
    <xf numFmtId="0" fontId="5" fillId="2" borderId="7" xfId="5" applyFont="1" applyFill="1" applyBorder="1" applyAlignment="1">
      <alignment horizontal="left" wrapText="1"/>
    </xf>
    <xf numFmtId="0" fontId="4" fillId="0" borderId="0" xfId="5" applyFont="1" applyAlignment="1">
      <alignment horizontal="left" vertical="center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left" vertical="top" wrapText="1"/>
    </xf>
    <xf numFmtId="0" fontId="4" fillId="2" borderId="2" xfId="5" applyFont="1" applyFill="1" applyBorder="1" applyAlignment="1">
      <alignment horizontal="left" vertical="top" wrapText="1"/>
    </xf>
    <xf numFmtId="0" fontId="4" fillId="2" borderId="6" xfId="5" applyFont="1" applyFill="1" applyBorder="1" applyAlignment="1">
      <alignment horizontal="left" vertical="top" wrapText="1"/>
    </xf>
    <xf numFmtId="0" fontId="4" fillId="2" borderId="7" xfId="5" applyFont="1" applyFill="1" applyBorder="1" applyAlignment="1">
      <alignment horizontal="left" vertical="top" wrapText="1"/>
    </xf>
    <xf numFmtId="0" fontId="4" fillId="2" borderId="3" xfId="5" applyFont="1" applyFill="1" applyBorder="1" applyAlignment="1">
      <alignment horizontal="left" vertical="top" wrapText="1"/>
    </xf>
    <xf numFmtId="0" fontId="4" fillId="2" borderId="8" xfId="5" applyFont="1" applyFill="1" applyBorder="1" applyAlignment="1">
      <alignment horizontal="left" vertical="top" wrapText="1"/>
    </xf>
    <xf numFmtId="0" fontId="4" fillId="2" borderId="11" xfId="5" applyFont="1" applyFill="1" applyBorder="1" applyAlignment="1">
      <alignment horizontal="left" vertical="top" wrapText="1"/>
    </xf>
    <xf numFmtId="0" fontId="4" fillId="2" borderId="11" xfId="5" applyFont="1" applyFill="1" applyBorder="1" applyAlignment="1">
      <alignment horizontal="left" vertical="top"/>
    </xf>
    <xf numFmtId="0" fontId="4" fillId="2" borderId="11" xfId="5" applyFont="1" applyFill="1" applyBorder="1" applyAlignment="1">
      <alignment vertical="top"/>
    </xf>
    <xf numFmtId="0" fontId="4" fillId="2" borderId="1" xfId="5" applyFont="1" applyFill="1" applyBorder="1" applyAlignment="1">
      <alignment vertical="top" wrapText="1"/>
    </xf>
    <xf numFmtId="0" fontId="4" fillId="2" borderId="2" xfId="5" applyFont="1" applyFill="1" applyBorder="1" applyAlignment="1">
      <alignment vertical="top" wrapText="1"/>
    </xf>
    <xf numFmtId="0" fontId="4" fillId="2" borderId="6" xfId="5" applyFont="1" applyFill="1" applyBorder="1" applyAlignment="1">
      <alignment vertical="top" wrapText="1"/>
    </xf>
    <xf numFmtId="0" fontId="4" fillId="2" borderId="7" xfId="5" applyFont="1" applyFill="1" applyBorder="1" applyAlignment="1">
      <alignment vertical="top" wrapText="1"/>
    </xf>
    <xf numFmtId="0" fontId="4" fillId="2" borderId="1" xfId="5" applyFont="1" applyFill="1" applyBorder="1" applyAlignment="1">
      <alignment horizontal="left" vertical="top"/>
    </xf>
    <xf numFmtId="0" fontId="4" fillId="2" borderId="2" xfId="5" applyFont="1" applyFill="1" applyBorder="1" applyAlignment="1">
      <alignment horizontal="left" vertical="top"/>
    </xf>
    <xf numFmtId="0" fontId="4" fillId="2" borderId="6" xfId="5" applyFont="1" applyFill="1" applyBorder="1" applyAlignment="1">
      <alignment horizontal="left" vertical="top"/>
    </xf>
    <xf numFmtId="0" fontId="4" fillId="2" borderId="7" xfId="5" applyFont="1" applyFill="1" applyBorder="1" applyAlignment="1">
      <alignment horizontal="left" vertical="top"/>
    </xf>
    <xf numFmtId="0" fontId="4" fillId="2" borderId="13" xfId="5" applyFont="1" applyFill="1" applyBorder="1" applyAlignment="1">
      <alignment horizontal="left" vertical="top"/>
    </xf>
    <xf numFmtId="0" fontId="4" fillId="2" borderId="1" xfId="5" applyFont="1" applyFill="1" applyBorder="1" applyAlignment="1">
      <alignment vertical="top"/>
    </xf>
    <xf numFmtId="0" fontId="4" fillId="2" borderId="3" xfId="5" applyFont="1" applyFill="1" applyBorder="1" applyAlignment="1">
      <alignment vertical="top"/>
    </xf>
    <xf numFmtId="0" fontId="4" fillId="2" borderId="2" xfId="5" applyFont="1" applyFill="1" applyBorder="1" applyAlignment="1">
      <alignment vertical="top"/>
    </xf>
    <xf numFmtId="0" fontId="4" fillId="2" borderId="6" xfId="5" applyFont="1" applyFill="1" applyBorder="1" applyAlignment="1">
      <alignment vertical="top"/>
    </xf>
    <xf numFmtId="0" fontId="4" fillId="2" borderId="7" xfId="5" applyFont="1" applyFill="1" applyBorder="1" applyAlignment="1">
      <alignment vertical="top"/>
    </xf>
  </cellXfs>
  <cellStyles count="8">
    <cellStyle name="Comma" xfId="1" builtinId="3"/>
    <cellStyle name="Comma 2" xfId="3" xr:uid="{519372F1-B9E8-4187-9091-7EAD4AD87DD6}"/>
    <cellStyle name="Comma 2 2" xfId="4" xr:uid="{82C4290A-9BE5-439C-A3FF-D2236CE83664}"/>
    <cellStyle name="Milliers 2" xfId="6" xr:uid="{3E8FBB8C-4F35-4AB8-BE99-AF7C5F670FA2}"/>
    <cellStyle name="Monétaire 2" xfId="7" xr:uid="{64F6F014-EFD5-4C42-9DBE-D7BBE1D17C2D}"/>
    <cellStyle name="Normal" xfId="0" builtinId="0"/>
    <cellStyle name="Normal 2" xfId="5" xr:uid="{E1A4CEA2-4133-4D6A-9D8E-398CB1AFBD4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78A4-0BAC-45E6-90A9-133F6C1C7E02}">
  <dimension ref="A1:O161"/>
  <sheetViews>
    <sheetView tabSelected="1" zoomScaleNormal="100" workbookViewId="0"/>
  </sheetViews>
  <sheetFormatPr defaultColWidth="9.140625" defaultRowHeight="15.75" x14ac:dyDescent="0.25"/>
  <cols>
    <col min="1" max="1" width="7.42578125" style="2" customWidth="1"/>
    <col min="2" max="2" width="18.140625" style="2" customWidth="1"/>
    <col min="3" max="3" width="15.85546875" style="2" customWidth="1"/>
    <col min="4" max="4" width="12.85546875" style="2" customWidth="1"/>
    <col min="5" max="5" width="17.85546875" style="2" customWidth="1"/>
    <col min="6" max="6" width="19.42578125" style="2" customWidth="1"/>
    <col min="7" max="7" width="16" style="2" customWidth="1"/>
    <col min="8" max="8" width="22.28515625" style="2" customWidth="1"/>
    <col min="9" max="9" width="12" style="2" customWidth="1"/>
    <col min="10" max="10" width="10.5703125" style="30" bestFit="1" customWidth="1"/>
    <col min="11" max="11" width="13.7109375" style="30" customWidth="1"/>
    <col min="12" max="12" width="10.5703125" style="30" bestFit="1" customWidth="1"/>
    <col min="13" max="13" width="10.5703125" bestFit="1" customWidth="1"/>
    <col min="15" max="15" width="14.42578125" customWidth="1"/>
  </cols>
  <sheetData>
    <row r="1" spans="1:11" x14ac:dyDescent="0.25">
      <c r="A1" s="1" t="s">
        <v>42</v>
      </c>
      <c r="B1" s="1"/>
      <c r="J1" s="343" t="str">
        <f>A1</f>
        <v>RETFRC Fall 2023</v>
      </c>
      <c r="K1" s="32"/>
    </row>
    <row r="2" spans="1:11" x14ac:dyDescent="0.25">
      <c r="A2" s="1" t="s">
        <v>41</v>
      </c>
      <c r="B2" s="1"/>
      <c r="J2" s="343" t="str">
        <f>A2</f>
        <v>Question 1</v>
      </c>
      <c r="K2" s="32"/>
    </row>
    <row r="3" spans="1:11" x14ac:dyDescent="0.25">
      <c r="A3" s="1"/>
      <c r="J3" s="32"/>
      <c r="K3" s="32"/>
    </row>
    <row r="4" spans="1:11" x14ac:dyDescent="0.25">
      <c r="A4" s="1"/>
      <c r="J4" s="343" t="s">
        <v>43</v>
      </c>
      <c r="K4" s="32"/>
    </row>
    <row r="5" spans="1:11" x14ac:dyDescent="0.25">
      <c r="A5" s="2" t="s">
        <v>10</v>
      </c>
      <c r="C5" s="2" t="s">
        <v>11</v>
      </c>
    </row>
    <row r="6" spans="1:11" x14ac:dyDescent="0.25">
      <c r="C6" s="2" t="s">
        <v>12</v>
      </c>
    </row>
    <row r="7" spans="1:11" x14ac:dyDescent="0.25">
      <c r="C7" s="2" t="s">
        <v>13</v>
      </c>
    </row>
    <row r="10" spans="1:11" x14ac:dyDescent="0.25">
      <c r="B10" s="2" t="s">
        <v>20</v>
      </c>
    </row>
    <row r="11" spans="1:11" x14ac:dyDescent="0.25">
      <c r="B11" s="1"/>
    </row>
    <row r="12" spans="1:11" ht="31.5" x14ac:dyDescent="0.25">
      <c r="B12" s="20" t="s">
        <v>0</v>
      </c>
      <c r="C12" s="20" t="s">
        <v>21</v>
      </c>
      <c r="D12" s="20" t="s">
        <v>22</v>
      </c>
      <c r="E12" s="20" t="s">
        <v>30</v>
      </c>
      <c r="F12" s="20" t="s">
        <v>31</v>
      </c>
      <c r="G12" s="20" t="s">
        <v>32</v>
      </c>
      <c r="H12" s="15"/>
      <c r="I12" s="15"/>
    </row>
    <row r="13" spans="1:11" x14ac:dyDescent="0.25">
      <c r="B13" s="18">
        <v>8001</v>
      </c>
      <c r="C13" s="18" t="s">
        <v>33</v>
      </c>
      <c r="D13" s="19" t="s">
        <v>2</v>
      </c>
      <c r="E13" s="12">
        <v>35865</v>
      </c>
      <c r="F13" s="14">
        <v>45000</v>
      </c>
      <c r="G13" s="17">
        <v>1</v>
      </c>
      <c r="H13" s="24"/>
      <c r="I13" s="24"/>
      <c r="J13" s="39"/>
      <c r="K13" s="39"/>
    </row>
    <row r="14" spans="1:11" x14ac:dyDescent="0.25">
      <c r="B14" s="18">
        <v>8003</v>
      </c>
      <c r="C14" s="18" t="s">
        <v>33</v>
      </c>
      <c r="D14" s="19" t="s">
        <v>2</v>
      </c>
      <c r="E14" s="12">
        <v>33848</v>
      </c>
      <c r="F14" s="14">
        <v>41000</v>
      </c>
      <c r="G14" s="17">
        <v>2</v>
      </c>
      <c r="H14" s="24"/>
      <c r="I14" s="24"/>
      <c r="J14" s="39"/>
      <c r="K14" s="39"/>
    </row>
    <row r="15" spans="1:11" x14ac:dyDescent="0.25">
      <c r="B15" s="18">
        <v>8008</v>
      </c>
      <c r="C15" s="18" t="s">
        <v>33</v>
      </c>
      <c r="D15" s="19" t="s">
        <v>1</v>
      </c>
      <c r="E15" s="12">
        <v>24935</v>
      </c>
      <c r="F15" s="14">
        <v>65000</v>
      </c>
      <c r="G15" s="17">
        <v>16</v>
      </c>
      <c r="H15" s="24"/>
      <c r="I15" s="24"/>
      <c r="J15" s="39"/>
      <c r="K15" s="39"/>
    </row>
    <row r="16" spans="1:11" x14ac:dyDescent="0.25">
      <c r="B16" s="18">
        <v>8067</v>
      </c>
      <c r="C16" s="18" t="s">
        <v>33</v>
      </c>
      <c r="D16" s="19" t="s">
        <v>1</v>
      </c>
      <c r="E16" s="12">
        <v>29802</v>
      </c>
      <c r="F16" s="14">
        <v>63000</v>
      </c>
      <c r="G16" s="17">
        <v>5</v>
      </c>
      <c r="H16" s="24"/>
      <c r="I16" s="24"/>
      <c r="J16" s="39"/>
      <c r="K16" s="39"/>
    </row>
    <row r="17" spans="2:15" x14ac:dyDescent="0.25">
      <c r="B17" s="18">
        <v>8099</v>
      </c>
      <c r="C17" s="18" t="s">
        <v>33</v>
      </c>
      <c r="D17" s="19" t="s">
        <v>2</v>
      </c>
      <c r="E17" s="12">
        <v>28076</v>
      </c>
      <c r="F17" s="14">
        <v>112000</v>
      </c>
      <c r="G17" s="17">
        <v>18</v>
      </c>
      <c r="H17" s="24"/>
      <c r="I17" s="24"/>
      <c r="J17" s="39"/>
      <c r="K17" s="39"/>
    </row>
    <row r="18" spans="2:15" x14ac:dyDescent="0.25">
      <c r="B18" s="18">
        <v>8100</v>
      </c>
      <c r="C18" s="18" t="s">
        <v>33</v>
      </c>
      <c r="D18" s="19" t="s">
        <v>1</v>
      </c>
      <c r="E18" s="12">
        <v>32116</v>
      </c>
      <c r="F18" s="14">
        <v>81000</v>
      </c>
      <c r="G18" s="17">
        <v>1</v>
      </c>
      <c r="H18" s="24"/>
      <c r="I18" s="24"/>
      <c r="J18" s="39"/>
      <c r="K18" s="39"/>
    </row>
    <row r="19" spans="2:15" x14ac:dyDescent="0.25">
      <c r="B19" s="18">
        <v>8102</v>
      </c>
      <c r="C19" s="18" t="s">
        <v>33</v>
      </c>
      <c r="D19" s="19" t="s">
        <v>2</v>
      </c>
      <c r="E19" s="12">
        <v>29976</v>
      </c>
      <c r="F19" s="14">
        <v>70000</v>
      </c>
      <c r="G19" s="17">
        <v>14</v>
      </c>
      <c r="H19" s="24"/>
      <c r="I19" s="24"/>
      <c r="J19" s="39"/>
      <c r="K19" s="39"/>
    </row>
    <row r="20" spans="2:15" x14ac:dyDescent="0.25">
      <c r="B20" s="18">
        <v>8111</v>
      </c>
      <c r="C20" s="18" t="s">
        <v>33</v>
      </c>
      <c r="D20" s="19" t="s">
        <v>1</v>
      </c>
      <c r="E20" s="12">
        <v>31845</v>
      </c>
      <c r="F20" s="14">
        <v>45000</v>
      </c>
      <c r="G20" s="17">
        <v>9</v>
      </c>
      <c r="H20" s="24"/>
      <c r="I20" s="24"/>
      <c r="J20" s="39"/>
      <c r="K20" s="39"/>
    </row>
    <row r="21" spans="2:15" x14ac:dyDescent="0.25">
      <c r="B21" s="18">
        <v>8115</v>
      </c>
      <c r="C21" s="18" t="s">
        <v>33</v>
      </c>
      <c r="D21" s="19" t="s">
        <v>1</v>
      </c>
      <c r="E21" s="12">
        <v>29561</v>
      </c>
      <c r="F21" s="14">
        <v>95000</v>
      </c>
      <c r="G21" s="17">
        <v>10</v>
      </c>
      <c r="H21" s="24"/>
      <c r="I21" s="24"/>
      <c r="J21" s="39"/>
      <c r="K21" s="39"/>
    </row>
    <row r="22" spans="2:15" x14ac:dyDescent="0.25">
      <c r="B22" s="18">
        <v>8119</v>
      </c>
      <c r="C22" s="18" t="s">
        <v>33</v>
      </c>
      <c r="D22" s="19" t="s">
        <v>1</v>
      </c>
      <c r="E22" s="12">
        <v>26533</v>
      </c>
      <c r="F22" s="14">
        <v>47000</v>
      </c>
      <c r="G22" s="17">
        <v>5</v>
      </c>
      <c r="H22" s="24"/>
      <c r="I22" s="24"/>
      <c r="J22" s="39"/>
      <c r="K22" s="39"/>
    </row>
    <row r="23" spans="2:15" x14ac:dyDescent="0.25">
      <c r="B23" s="18">
        <v>8126</v>
      </c>
      <c r="C23" s="18" t="s">
        <v>33</v>
      </c>
      <c r="D23" s="19" t="s">
        <v>2</v>
      </c>
      <c r="E23" s="12">
        <v>33148</v>
      </c>
      <c r="F23" s="14">
        <v>50000</v>
      </c>
      <c r="G23" s="17">
        <v>5</v>
      </c>
      <c r="H23" s="24"/>
      <c r="I23" s="24"/>
      <c r="J23" s="39"/>
      <c r="K23" s="39"/>
    </row>
    <row r="24" spans="2:15" x14ac:dyDescent="0.25">
      <c r="B24" s="18">
        <v>8132</v>
      </c>
      <c r="C24" s="18" t="s">
        <v>33</v>
      </c>
      <c r="D24" s="19" t="s">
        <v>1</v>
      </c>
      <c r="E24" s="12">
        <v>32253</v>
      </c>
      <c r="F24" s="14">
        <v>61000</v>
      </c>
      <c r="G24" s="17">
        <v>3</v>
      </c>
      <c r="H24" s="24"/>
      <c r="I24" s="24"/>
      <c r="J24" s="39"/>
      <c r="K24" s="39"/>
      <c r="O24" s="37"/>
    </row>
    <row r="25" spans="2:15" x14ac:dyDescent="0.25">
      <c r="B25" s="18">
        <v>8138</v>
      </c>
      <c r="C25" s="18" t="s">
        <v>33</v>
      </c>
      <c r="D25" s="19" t="s">
        <v>1</v>
      </c>
      <c r="E25" s="12">
        <v>26487</v>
      </c>
      <c r="F25" s="14">
        <v>84000</v>
      </c>
      <c r="G25" s="17">
        <v>10</v>
      </c>
      <c r="H25" s="24"/>
      <c r="I25" s="24"/>
      <c r="J25" s="39"/>
      <c r="K25" s="39"/>
      <c r="O25" s="37"/>
    </row>
    <row r="26" spans="2:15" x14ac:dyDescent="0.25">
      <c r="B26" s="18">
        <v>8142</v>
      </c>
      <c r="C26" s="18" t="s">
        <v>33</v>
      </c>
      <c r="D26" s="19" t="s">
        <v>2</v>
      </c>
      <c r="E26" s="12">
        <v>27697</v>
      </c>
      <c r="F26" s="14">
        <v>50000</v>
      </c>
      <c r="G26" s="17">
        <v>4</v>
      </c>
      <c r="H26" s="24"/>
      <c r="I26" s="24"/>
      <c r="J26" s="39"/>
      <c r="K26" s="39"/>
      <c r="O26" s="37"/>
    </row>
    <row r="27" spans="2:15" x14ac:dyDescent="0.25">
      <c r="B27" s="18">
        <v>8177</v>
      </c>
      <c r="C27" s="18" t="s">
        <v>33</v>
      </c>
      <c r="D27" s="19" t="s">
        <v>1</v>
      </c>
      <c r="E27" s="12">
        <v>29959</v>
      </c>
      <c r="F27" s="14">
        <v>115000</v>
      </c>
      <c r="G27" s="17">
        <v>10</v>
      </c>
      <c r="H27" s="24"/>
      <c r="I27" s="24"/>
      <c r="J27" s="39"/>
      <c r="K27" s="39"/>
      <c r="O27" s="37"/>
    </row>
    <row r="28" spans="2:15" x14ac:dyDescent="0.25">
      <c r="B28" s="18">
        <v>8201</v>
      </c>
      <c r="C28" s="18" t="s">
        <v>33</v>
      </c>
      <c r="D28" s="19" t="s">
        <v>2</v>
      </c>
      <c r="E28" s="12">
        <v>29748</v>
      </c>
      <c r="F28" s="14">
        <v>58000</v>
      </c>
      <c r="G28" s="17">
        <v>8</v>
      </c>
      <c r="H28" s="24"/>
      <c r="I28" s="24"/>
      <c r="J28" s="39"/>
      <c r="K28" s="39"/>
      <c r="O28" s="37"/>
    </row>
    <row r="29" spans="2:15" x14ac:dyDescent="0.25">
      <c r="B29" s="18">
        <v>8208</v>
      </c>
      <c r="C29" s="18" t="s">
        <v>33</v>
      </c>
      <c r="D29" s="19" t="s">
        <v>2</v>
      </c>
      <c r="E29" s="12">
        <v>30908</v>
      </c>
      <c r="F29" s="14">
        <v>64000</v>
      </c>
      <c r="G29" s="17">
        <v>2</v>
      </c>
      <c r="H29" s="24"/>
      <c r="I29" s="24"/>
      <c r="J29" s="39"/>
      <c r="K29" s="39"/>
      <c r="O29" s="37"/>
    </row>
    <row r="30" spans="2:15" x14ac:dyDescent="0.25">
      <c r="B30" s="18">
        <v>8259</v>
      </c>
      <c r="C30" s="18" t="s">
        <v>33</v>
      </c>
      <c r="D30" s="19" t="s">
        <v>1</v>
      </c>
      <c r="E30" s="12">
        <v>27334</v>
      </c>
      <c r="F30" s="14">
        <v>105000</v>
      </c>
      <c r="G30" s="17">
        <v>6</v>
      </c>
      <c r="H30" s="24"/>
      <c r="I30" s="24"/>
      <c r="J30" s="39"/>
      <c r="K30" s="39"/>
      <c r="O30" s="37"/>
    </row>
    <row r="31" spans="2:15" x14ac:dyDescent="0.25">
      <c r="B31" s="18">
        <v>8346</v>
      </c>
      <c r="C31" s="18" t="s">
        <v>33</v>
      </c>
      <c r="D31" s="19" t="s">
        <v>1</v>
      </c>
      <c r="E31" s="12">
        <v>31963</v>
      </c>
      <c r="F31" s="14">
        <v>35000</v>
      </c>
      <c r="G31" s="17">
        <v>15</v>
      </c>
      <c r="H31" s="24"/>
      <c r="I31" s="24"/>
      <c r="J31" s="39"/>
      <c r="K31" s="39"/>
    </row>
    <row r="32" spans="2:15" x14ac:dyDescent="0.25">
      <c r="B32" s="18">
        <v>8829</v>
      </c>
      <c r="C32" s="18" t="s">
        <v>33</v>
      </c>
      <c r="D32" s="19" t="s">
        <v>2</v>
      </c>
      <c r="E32" s="12">
        <v>30775</v>
      </c>
      <c r="F32" s="14">
        <v>88000</v>
      </c>
      <c r="G32" s="17">
        <v>10</v>
      </c>
      <c r="H32" s="24"/>
      <c r="I32" s="24"/>
      <c r="J32" s="39"/>
      <c r="K32" s="39"/>
    </row>
    <row r="33" spans="1:15" x14ac:dyDescent="0.25">
      <c r="B33" s="18">
        <v>8911</v>
      </c>
      <c r="C33" s="18" t="s">
        <v>33</v>
      </c>
      <c r="D33" s="19" t="s">
        <v>1</v>
      </c>
      <c r="E33" s="12">
        <v>23574</v>
      </c>
      <c r="F33" s="14">
        <v>66000</v>
      </c>
      <c r="G33" s="17">
        <v>5</v>
      </c>
      <c r="H33" s="24"/>
      <c r="I33" s="24"/>
      <c r="J33" s="39"/>
      <c r="K33" s="39"/>
      <c r="M33" s="43"/>
    </row>
    <row r="34" spans="1:15" x14ac:dyDescent="0.25">
      <c r="B34" s="18">
        <v>9188</v>
      </c>
      <c r="C34" s="18" t="s">
        <v>33</v>
      </c>
      <c r="D34" s="19" t="s">
        <v>1</v>
      </c>
      <c r="E34" s="12">
        <v>28906</v>
      </c>
      <c r="F34" s="14">
        <v>58000</v>
      </c>
      <c r="G34" s="17">
        <v>8</v>
      </c>
      <c r="H34" s="24"/>
      <c r="I34" s="24"/>
      <c r="J34" s="39"/>
      <c r="K34" s="39"/>
      <c r="O34" s="37"/>
    </row>
    <row r="35" spans="1:15" x14ac:dyDescent="0.25">
      <c r="B35" s="18">
        <v>9276</v>
      </c>
      <c r="C35" s="18" t="s">
        <v>33</v>
      </c>
      <c r="D35" s="19" t="s">
        <v>1</v>
      </c>
      <c r="E35" s="12">
        <v>20063</v>
      </c>
      <c r="F35" s="14">
        <v>121000</v>
      </c>
      <c r="G35" s="17">
        <v>22</v>
      </c>
      <c r="H35" s="24"/>
      <c r="I35" s="24"/>
      <c r="J35" s="39"/>
      <c r="K35" s="39"/>
    </row>
    <row r="36" spans="1:15" x14ac:dyDescent="0.25">
      <c r="A36" s="21"/>
      <c r="B36" s="21"/>
      <c r="C36" s="22"/>
      <c r="D36" s="16"/>
      <c r="E36" s="23"/>
      <c r="F36" s="24"/>
      <c r="G36" s="16"/>
      <c r="H36" s="16"/>
      <c r="I36" s="16"/>
    </row>
    <row r="37" spans="1:15" x14ac:dyDescent="0.25">
      <c r="A37" s="1"/>
    </row>
    <row r="38" spans="1:15" ht="47.25" x14ac:dyDescent="0.25">
      <c r="B38" s="20" t="s">
        <v>0</v>
      </c>
      <c r="C38" s="20" t="s">
        <v>21</v>
      </c>
      <c r="D38" s="20" t="s">
        <v>22</v>
      </c>
      <c r="E38" s="20" t="s">
        <v>23</v>
      </c>
      <c r="F38" s="20" t="s">
        <v>44</v>
      </c>
      <c r="G38" s="20" t="s">
        <v>45</v>
      </c>
      <c r="H38" s="20" t="s">
        <v>24</v>
      </c>
      <c r="I38" s="303"/>
    </row>
    <row r="39" spans="1:15" x14ac:dyDescent="0.25">
      <c r="B39" s="18">
        <v>1261</v>
      </c>
      <c r="C39" s="18" t="s">
        <v>25</v>
      </c>
      <c r="D39" s="19" t="s">
        <v>1</v>
      </c>
      <c r="E39" s="12">
        <v>28699</v>
      </c>
      <c r="F39" s="26" t="s">
        <v>3</v>
      </c>
      <c r="G39" s="14">
        <v>800</v>
      </c>
      <c r="H39" s="12" t="s">
        <v>3</v>
      </c>
      <c r="I39" s="16"/>
      <c r="J39" s="39"/>
    </row>
    <row r="40" spans="1:15" x14ac:dyDescent="0.25">
      <c r="B40" s="18">
        <v>1551</v>
      </c>
      <c r="C40" s="18" t="s">
        <v>25</v>
      </c>
      <c r="D40" s="19" t="s">
        <v>2</v>
      </c>
      <c r="E40" s="12">
        <v>28145</v>
      </c>
      <c r="F40" s="26" t="s">
        <v>3</v>
      </c>
      <c r="G40" s="14">
        <v>1300</v>
      </c>
      <c r="H40" s="12" t="s">
        <v>3</v>
      </c>
      <c r="I40" s="16"/>
      <c r="J40" s="39"/>
    </row>
    <row r="41" spans="1:15" x14ac:dyDescent="0.25">
      <c r="B41" s="18">
        <v>2652</v>
      </c>
      <c r="C41" s="18" t="s">
        <v>25</v>
      </c>
      <c r="D41" s="19" t="s">
        <v>2</v>
      </c>
      <c r="E41" s="12">
        <v>20180</v>
      </c>
      <c r="F41" s="27" t="s">
        <v>3</v>
      </c>
      <c r="G41" s="14">
        <v>2000</v>
      </c>
      <c r="H41" s="12" t="s">
        <v>3</v>
      </c>
      <c r="I41" s="16"/>
      <c r="J41" s="39"/>
    </row>
    <row r="42" spans="1:15" x14ac:dyDescent="0.25">
      <c r="B42" s="18">
        <v>2688</v>
      </c>
      <c r="C42" s="18" t="s">
        <v>25</v>
      </c>
      <c r="D42" s="19" t="s">
        <v>1</v>
      </c>
      <c r="E42" s="12">
        <v>27242</v>
      </c>
      <c r="F42" s="27" t="s">
        <v>3</v>
      </c>
      <c r="G42" s="14">
        <v>700</v>
      </c>
      <c r="H42" s="12" t="s">
        <v>3</v>
      </c>
      <c r="I42" s="16"/>
      <c r="J42" s="39"/>
    </row>
    <row r="43" spans="1:15" x14ac:dyDescent="0.25">
      <c r="B43" s="18">
        <v>2710</v>
      </c>
      <c r="C43" s="18" t="s">
        <v>25</v>
      </c>
      <c r="D43" s="19" t="s">
        <v>1</v>
      </c>
      <c r="E43" s="12">
        <v>24795</v>
      </c>
      <c r="F43" s="27" t="s">
        <v>3</v>
      </c>
      <c r="G43" s="14">
        <v>1000</v>
      </c>
      <c r="H43" s="12" t="s">
        <v>3</v>
      </c>
      <c r="I43" s="16"/>
      <c r="J43" s="39"/>
    </row>
    <row r="44" spans="1:15" x14ac:dyDescent="0.25">
      <c r="B44" s="18">
        <v>2955</v>
      </c>
      <c r="C44" s="18" t="s">
        <v>25</v>
      </c>
      <c r="D44" s="19" t="s">
        <v>1</v>
      </c>
      <c r="E44" s="12">
        <v>23438</v>
      </c>
      <c r="F44" s="27" t="s">
        <v>3</v>
      </c>
      <c r="G44" s="14">
        <v>1100</v>
      </c>
      <c r="H44" s="12" t="s">
        <v>3</v>
      </c>
      <c r="I44" s="16"/>
      <c r="J44" s="39"/>
    </row>
    <row r="45" spans="1:15" x14ac:dyDescent="0.25">
      <c r="B45" s="18">
        <v>3109</v>
      </c>
      <c r="C45" s="18" t="s">
        <v>25</v>
      </c>
      <c r="D45" s="19" t="s">
        <v>2</v>
      </c>
      <c r="E45" s="12">
        <v>28255</v>
      </c>
      <c r="F45" s="27" t="s">
        <v>3</v>
      </c>
      <c r="G45" s="14">
        <v>800</v>
      </c>
      <c r="H45" s="12" t="s">
        <v>3</v>
      </c>
      <c r="I45" s="16"/>
      <c r="J45" s="39"/>
    </row>
    <row r="46" spans="1:15" x14ac:dyDescent="0.25">
      <c r="B46" s="18">
        <v>1899</v>
      </c>
      <c r="C46" s="18" t="s">
        <v>26</v>
      </c>
      <c r="D46" s="19" t="s">
        <v>1</v>
      </c>
      <c r="E46" s="12">
        <v>19836</v>
      </c>
      <c r="F46" s="26">
        <v>43617</v>
      </c>
      <c r="G46" s="14">
        <v>1000</v>
      </c>
      <c r="H46" s="12" t="s">
        <v>4</v>
      </c>
      <c r="I46" s="16"/>
      <c r="J46" s="39"/>
      <c r="K46" s="39"/>
    </row>
    <row r="47" spans="1:15" x14ac:dyDescent="0.25">
      <c r="B47" s="18">
        <v>2023</v>
      </c>
      <c r="C47" s="18" t="s">
        <v>26</v>
      </c>
      <c r="D47" s="19" t="s">
        <v>1</v>
      </c>
      <c r="E47" s="12">
        <v>18820</v>
      </c>
      <c r="F47" s="26">
        <v>42583</v>
      </c>
      <c r="G47" s="14">
        <v>500</v>
      </c>
      <c r="H47" s="12" t="s">
        <v>4</v>
      </c>
      <c r="I47" s="16"/>
      <c r="J47" s="39"/>
      <c r="K47" s="39"/>
    </row>
    <row r="48" spans="1:15" x14ac:dyDescent="0.25">
      <c r="B48" s="18">
        <v>2844</v>
      </c>
      <c r="C48" s="18" t="s">
        <v>26</v>
      </c>
      <c r="D48" s="19" t="s">
        <v>1</v>
      </c>
      <c r="E48" s="12">
        <v>17449</v>
      </c>
      <c r="F48" s="26">
        <v>41244</v>
      </c>
      <c r="G48" s="14">
        <v>1200</v>
      </c>
      <c r="H48" s="12" t="s">
        <v>4</v>
      </c>
      <c r="I48" s="16"/>
      <c r="J48" s="39"/>
      <c r="K48" s="39"/>
    </row>
    <row r="49" spans="1:14" x14ac:dyDescent="0.25">
      <c r="B49" s="18">
        <v>3388</v>
      </c>
      <c r="C49" s="18" t="s">
        <v>26</v>
      </c>
      <c r="D49" s="19" t="s">
        <v>2</v>
      </c>
      <c r="E49" s="12">
        <v>19746</v>
      </c>
      <c r="F49" s="12">
        <v>47178</v>
      </c>
      <c r="G49" s="14">
        <v>3000</v>
      </c>
      <c r="H49" s="12" t="s">
        <v>4</v>
      </c>
      <c r="I49" s="16"/>
      <c r="J49" s="39"/>
      <c r="K49" s="39"/>
    </row>
    <row r="50" spans="1:14" x14ac:dyDescent="0.25">
      <c r="B50" s="18">
        <v>3988</v>
      </c>
      <c r="C50" s="18" t="s">
        <v>26</v>
      </c>
      <c r="D50" s="19" t="s">
        <v>1</v>
      </c>
      <c r="E50" s="12">
        <v>17572</v>
      </c>
      <c r="F50" s="12">
        <v>41730</v>
      </c>
      <c r="G50" s="14">
        <v>500</v>
      </c>
      <c r="H50" s="12" t="s">
        <v>5</v>
      </c>
      <c r="I50" s="16"/>
      <c r="J50" s="39"/>
      <c r="K50" s="39"/>
    </row>
    <row r="51" spans="1:14" x14ac:dyDescent="0.25">
      <c r="B51" s="18">
        <v>4258</v>
      </c>
      <c r="C51" s="18" t="s">
        <v>26</v>
      </c>
      <c r="D51" s="19" t="s">
        <v>2</v>
      </c>
      <c r="E51" s="12">
        <v>16685</v>
      </c>
      <c r="F51" s="12">
        <v>40817</v>
      </c>
      <c r="G51" s="14">
        <v>1200</v>
      </c>
      <c r="H51" s="12" t="s">
        <v>4</v>
      </c>
      <c r="I51" s="16"/>
      <c r="J51" s="39"/>
      <c r="K51" s="39"/>
    </row>
    <row r="52" spans="1:14" x14ac:dyDescent="0.25">
      <c r="B52" s="18">
        <v>4501</v>
      </c>
      <c r="C52" s="18" t="s">
        <v>26</v>
      </c>
      <c r="D52" s="19" t="s">
        <v>1</v>
      </c>
      <c r="E52" s="12">
        <v>13830</v>
      </c>
      <c r="F52" s="12">
        <v>33208</v>
      </c>
      <c r="G52" s="14">
        <v>100</v>
      </c>
      <c r="H52" s="12" t="s">
        <v>27</v>
      </c>
      <c r="I52" s="16"/>
      <c r="J52" s="39"/>
      <c r="K52" s="39"/>
    </row>
    <row r="53" spans="1:14" x14ac:dyDescent="0.25">
      <c r="B53" s="18">
        <v>5192</v>
      </c>
      <c r="C53" s="18" t="s">
        <v>28</v>
      </c>
      <c r="D53" s="19" t="s">
        <v>2</v>
      </c>
      <c r="E53" s="12">
        <v>18766</v>
      </c>
      <c r="F53" s="12">
        <v>43709</v>
      </c>
      <c r="G53" s="14">
        <v>5000</v>
      </c>
      <c r="H53" s="12" t="s">
        <v>29</v>
      </c>
      <c r="I53" s="16"/>
      <c r="J53" s="39"/>
      <c r="K53" s="39"/>
    </row>
    <row r="54" spans="1:14" x14ac:dyDescent="0.25">
      <c r="B54" s="18">
        <v>5286</v>
      </c>
      <c r="C54" s="18" t="s">
        <v>28</v>
      </c>
      <c r="D54" s="19" t="s">
        <v>2</v>
      </c>
      <c r="E54" s="12">
        <v>15202</v>
      </c>
      <c r="F54" s="12">
        <v>38443</v>
      </c>
      <c r="G54" s="14">
        <v>400</v>
      </c>
      <c r="H54" s="12" t="s">
        <v>4</v>
      </c>
      <c r="I54" s="16"/>
      <c r="J54" s="39"/>
      <c r="K54" s="39"/>
    </row>
    <row r="55" spans="1:14" x14ac:dyDescent="0.25">
      <c r="A55" s="21"/>
      <c r="B55" s="21"/>
      <c r="C55" s="22"/>
      <c r="D55" s="16"/>
      <c r="E55" s="16"/>
      <c r="F55" s="23"/>
      <c r="G55" s="16"/>
      <c r="H55" s="16"/>
      <c r="I55" s="16"/>
      <c r="J55" s="39"/>
      <c r="K55" s="39"/>
    </row>
    <row r="56" spans="1:14" x14ac:dyDescent="0.25">
      <c r="B56" s="25" t="s">
        <v>34</v>
      </c>
      <c r="C56" s="21"/>
      <c r="D56" s="22"/>
      <c r="E56" s="16"/>
      <c r="F56" s="23"/>
      <c r="G56" s="24"/>
      <c r="H56" s="16"/>
      <c r="I56" s="16"/>
    </row>
    <row r="57" spans="1:14" x14ac:dyDescent="0.25">
      <c r="B57" s="21"/>
      <c r="C57" s="21"/>
      <c r="D57" s="22"/>
      <c r="E57" s="16"/>
      <c r="F57" s="23"/>
      <c r="G57" s="24"/>
      <c r="H57" s="16"/>
      <c r="I57" s="16"/>
    </row>
    <row r="58" spans="1:14" ht="31.5" x14ac:dyDescent="0.25">
      <c r="B58" s="20" t="s">
        <v>0</v>
      </c>
      <c r="C58" s="20" t="s">
        <v>21</v>
      </c>
      <c r="D58" s="20" t="s">
        <v>22</v>
      </c>
      <c r="E58" s="11" t="s">
        <v>30</v>
      </c>
      <c r="F58" s="11" t="s">
        <v>31</v>
      </c>
      <c r="G58" s="11" t="s">
        <v>32</v>
      </c>
      <c r="H58" s="16"/>
      <c r="I58" s="16"/>
    </row>
    <row r="59" spans="1:14" x14ac:dyDescent="0.25">
      <c r="B59" s="18">
        <v>8001</v>
      </c>
      <c r="C59" s="18" t="s">
        <v>33</v>
      </c>
      <c r="D59" s="19" t="s">
        <v>2</v>
      </c>
      <c r="E59" s="12">
        <v>35865</v>
      </c>
      <c r="F59" s="14">
        <v>47000</v>
      </c>
      <c r="G59" s="17">
        <v>2</v>
      </c>
      <c r="H59" s="16"/>
      <c r="I59" s="16"/>
      <c r="M59" s="41"/>
      <c r="N59" s="30"/>
    </row>
    <row r="60" spans="1:14" x14ac:dyDescent="0.25">
      <c r="B60" s="18">
        <v>8003</v>
      </c>
      <c r="C60" s="18" t="s">
        <v>33</v>
      </c>
      <c r="D60" s="19" t="s">
        <v>2</v>
      </c>
      <c r="E60" s="12">
        <v>33848</v>
      </c>
      <c r="F60" s="14">
        <v>42000</v>
      </c>
      <c r="G60" s="17">
        <v>3</v>
      </c>
      <c r="H60" s="16"/>
      <c r="I60" s="16"/>
      <c r="M60" s="41"/>
      <c r="N60" s="30"/>
    </row>
    <row r="61" spans="1:14" x14ac:dyDescent="0.25">
      <c r="B61" s="18">
        <v>8008</v>
      </c>
      <c r="C61" s="18" t="s">
        <v>33</v>
      </c>
      <c r="D61" s="19" t="s">
        <v>1</v>
      </c>
      <c r="E61" s="12">
        <v>24935</v>
      </c>
      <c r="F61" s="14">
        <v>67000</v>
      </c>
      <c r="G61" s="17">
        <v>17</v>
      </c>
      <c r="H61" s="16"/>
      <c r="I61" s="16"/>
      <c r="M61" s="41"/>
      <c r="N61" s="30"/>
    </row>
    <row r="62" spans="1:14" x14ac:dyDescent="0.25">
      <c r="B62" s="18">
        <v>8067</v>
      </c>
      <c r="C62" s="18" t="s">
        <v>33</v>
      </c>
      <c r="D62" s="19" t="s">
        <v>1</v>
      </c>
      <c r="E62" s="12">
        <v>29802</v>
      </c>
      <c r="F62" s="14">
        <v>65000</v>
      </c>
      <c r="G62" s="17">
        <v>6</v>
      </c>
      <c r="H62" s="16"/>
      <c r="I62" s="16"/>
      <c r="M62" s="41"/>
      <c r="N62" s="30"/>
    </row>
    <row r="63" spans="1:14" x14ac:dyDescent="0.25">
      <c r="B63" s="18">
        <v>8099</v>
      </c>
      <c r="C63" s="18" t="s">
        <v>33</v>
      </c>
      <c r="D63" s="19" t="s">
        <v>2</v>
      </c>
      <c r="E63" s="12">
        <v>28076</v>
      </c>
      <c r="F63" s="14">
        <v>115000</v>
      </c>
      <c r="G63" s="17">
        <v>19</v>
      </c>
      <c r="H63" s="16"/>
      <c r="I63" s="16"/>
      <c r="M63" s="41"/>
      <c r="N63" s="30"/>
    </row>
    <row r="64" spans="1:14" x14ac:dyDescent="0.25">
      <c r="B64" s="18">
        <v>8100</v>
      </c>
      <c r="C64" s="18" t="s">
        <v>33</v>
      </c>
      <c r="D64" s="19" t="s">
        <v>1</v>
      </c>
      <c r="E64" s="12">
        <v>32116</v>
      </c>
      <c r="F64" s="14">
        <v>83000</v>
      </c>
      <c r="G64" s="17">
        <v>2</v>
      </c>
      <c r="H64" s="16"/>
      <c r="I64" s="16"/>
      <c r="M64" s="41"/>
      <c r="N64" s="30"/>
    </row>
    <row r="65" spans="2:14" x14ac:dyDescent="0.25">
      <c r="B65" s="18">
        <v>8102</v>
      </c>
      <c r="C65" s="18" t="s">
        <v>33</v>
      </c>
      <c r="D65" s="19" t="s">
        <v>2</v>
      </c>
      <c r="E65" s="12">
        <v>29976</v>
      </c>
      <c r="F65" s="14">
        <v>72000</v>
      </c>
      <c r="G65" s="17">
        <v>15</v>
      </c>
      <c r="H65" s="16"/>
      <c r="I65" s="16"/>
      <c r="M65" s="41"/>
      <c r="N65" s="30"/>
    </row>
    <row r="66" spans="2:14" x14ac:dyDescent="0.25">
      <c r="B66" s="18">
        <v>8111</v>
      </c>
      <c r="C66" s="18" t="s">
        <v>33</v>
      </c>
      <c r="D66" s="19" t="s">
        <v>1</v>
      </c>
      <c r="E66" s="12">
        <v>31845</v>
      </c>
      <c r="F66" s="14">
        <v>46000</v>
      </c>
      <c r="G66" s="17">
        <v>10</v>
      </c>
      <c r="H66" s="16"/>
      <c r="I66" s="16"/>
      <c r="M66" s="41"/>
      <c r="N66" s="30"/>
    </row>
    <row r="67" spans="2:14" x14ac:dyDescent="0.25">
      <c r="B67" s="18">
        <v>8115</v>
      </c>
      <c r="C67" s="18" t="s">
        <v>33</v>
      </c>
      <c r="D67" s="19" t="s">
        <v>1</v>
      </c>
      <c r="E67" s="12">
        <v>29561</v>
      </c>
      <c r="F67" s="14">
        <v>98000</v>
      </c>
      <c r="G67" s="17">
        <v>11</v>
      </c>
      <c r="H67" s="16"/>
      <c r="I67" s="16"/>
      <c r="M67" s="41"/>
      <c r="N67" s="30"/>
    </row>
    <row r="68" spans="2:14" x14ac:dyDescent="0.25">
      <c r="B68" s="18">
        <v>8119</v>
      </c>
      <c r="C68" s="18" t="s">
        <v>33</v>
      </c>
      <c r="D68" s="19" t="s">
        <v>1</v>
      </c>
      <c r="E68" s="12">
        <v>26533</v>
      </c>
      <c r="F68" s="14">
        <v>48000</v>
      </c>
      <c r="G68" s="17">
        <v>6</v>
      </c>
      <c r="H68" s="16"/>
      <c r="I68" s="16"/>
      <c r="M68" s="41"/>
      <c r="N68" s="30"/>
    </row>
    <row r="69" spans="2:14" x14ac:dyDescent="0.25">
      <c r="B69" s="18">
        <v>8126</v>
      </c>
      <c r="C69" s="18" t="s">
        <v>33</v>
      </c>
      <c r="D69" s="19" t="s">
        <v>2</v>
      </c>
      <c r="E69" s="12">
        <v>33148</v>
      </c>
      <c r="F69" s="14">
        <v>51000</v>
      </c>
      <c r="G69" s="17">
        <v>6</v>
      </c>
      <c r="H69" s="16"/>
      <c r="I69" s="16"/>
      <c r="M69" s="41"/>
      <c r="N69" s="30"/>
    </row>
    <row r="70" spans="2:14" x14ac:dyDescent="0.25">
      <c r="B70" s="18">
        <v>8132</v>
      </c>
      <c r="C70" s="18" t="s">
        <v>33</v>
      </c>
      <c r="D70" s="19" t="s">
        <v>1</v>
      </c>
      <c r="E70" s="12">
        <v>32253</v>
      </c>
      <c r="F70" s="14">
        <v>63000</v>
      </c>
      <c r="G70" s="17">
        <v>4</v>
      </c>
      <c r="H70" s="16"/>
      <c r="I70" s="16"/>
      <c r="M70" s="41"/>
      <c r="N70" s="30"/>
    </row>
    <row r="71" spans="2:14" x14ac:dyDescent="0.25">
      <c r="B71" s="18">
        <v>8138</v>
      </c>
      <c r="C71" s="18" t="s">
        <v>33</v>
      </c>
      <c r="D71" s="19" t="s">
        <v>1</v>
      </c>
      <c r="E71" s="12">
        <v>26487</v>
      </c>
      <c r="F71" s="14">
        <v>87000</v>
      </c>
      <c r="G71" s="17">
        <v>11</v>
      </c>
      <c r="H71" s="16"/>
      <c r="I71" s="16"/>
      <c r="M71" s="41"/>
      <c r="N71" s="30"/>
    </row>
    <row r="72" spans="2:14" x14ac:dyDescent="0.25">
      <c r="B72" s="18">
        <v>8142</v>
      </c>
      <c r="C72" s="18" t="s">
        <v>33</v>
      </c>
      <c r="D72" s="19" t="s">
        <v>2</v>
      </c>
      <c r="E72" s="12">
        <v>27697</v>
      </c>
      <c r="F72" s="14">
        <v>52000</v>
      </c>
      <c r="G72" s="17">
        <v>5</v>
      </c>
      <c r="H72" s="16"/>
      <c r="I72" s="16"/>
      <c r="M72" s="41"/>
      <c r="N72" s="30"/>
    </row>
    <row r="73" spans="2:14" x14ac:dyDescent="0.25">
      <c r="B73" s="18">
        <v>8177</v>
      </c>
      <c r="C73" s="18" t="s">
        <v>33</v>
      </c>
      <c r="D73" s="19" t="s">
        <v>1</v>
      </c>
      <c r="E73" s="12">
        <v>29959</v>
      </c>
      <c r="F73" s="14">
        <v>118000</v>
      </c>
      <c r="G73" s="17">
        <v>11</v>
      </c>
      <c r="H73" s="16"/>
      <c r="I73" s="16"/>
      <c r="M73" s="41"/>
      <c r="N73" s="30"/>
    </row>
    <row r="74" spans="2:14" x14ac:dyDescent="0.25">
      <c r="B74" s="18">
        <v>8201</v>
      </c>
      <c r="C74" s="18" t="s">
        <v>33</v>
      </c>
      <c r="D74" s="19" t="s">
        <v>2</v>
      </c>
      <c r="E74" s="12">
        <v>29748</v>
      </c>
      <c r="F74" s="14">
        <v>60000</v>
      </c>
      <c r="G74" s="17">
        <v>9</v>
      </c>
      <c r="H74" s="16"/>
      <c r="I74" s="16"/>
      <c r="M74" s="41"/>
      <c r="N74" s="30"/>
    </row>
    <row r="75" spans="2:14" x14ac:dyDescent="0.25">
      <c r="B75" s="18">
        <v>8208</v>
      </c>
      <c r="C75" s="18" t="s">
        <v>33</v>
      </c>
      <c r="D75" s="19" t="s">
        <v>2</v>
      </c>
      <c r="E75" s="12">
        <v>30908</v>
      </c>
      <c r="F75" s="14">
        <v>66000</v>
      </c>
      <c r="G75" s="17">
        <v>3</v>
      </c>
      <c r="H75" s="16"/>
      <c r="I75" s="16"/>
      <c r="M75" s="41"/>
      <c r="N75" s="30"/>
    </row>
    <row r="76" spans="2:14" x14ac:dyDescent="0.25">
      <c r="B76" s="18">
        <v>8259</v>
      </c>
      <c r="C76" s="18" t="s">
        <v>33</v>
      </c>
      <c r="D76" s="19" t="s">
        <v>1</v>
      </c>
      <c r="E76" s="12">
        <v>27334</v>
      </c>
      <c r="F76" s="14">
        <v>108000</v>
      </c>
      <c r="G76" s="17">
        <v>7</v>
      </c>
      <c r="H76" s="16"/>
      <c r="I76" s="16"/>
      <c r="M76" s="41"/>
      <c r="N76" s="30"/>
    </row>
    <row r="77" spans="2:14" x14ac:dyDescent="0.25">
      <c r="B77" s="18">
        <v>8346</v>
      </c>
      <c r="C77" s="18" t="s">
        <v>33</v>
      </c>
      <c r="D77" s="19" t="s">
        <v>1</v>
      </c>
      <c r="E77" s="12">
        <v>31963</v>
      </c>
      <c r="F77" s="14">
        <v>33000</v>
      </c>
      <c r="G77" s="17">
        <v>17</v>
      </c>
      <c r="H77" s="16"/>
      <c r="I77" s="16"/>
      <c r="M77" s="41"/>
      <c r="N77" s="30"/>
    </row>
    <row r="78" spans="2:14" x14ac:dyDescent="0.25">
      <c r="B78" s="18">
        <v>8829</v>
      </c>
      <c r="C78" s="18" t="s">
        <v>33</v>
      </c>
      <c r="D78" s="19" t="s">
        <v>2</v>
      </c>
      <c r="E78" s="12">
        <v>23470</v>
      </c>
      <c r="F78" s="14">
        <v>91000</v>
      </c>
      <c r="G78" s="17">
        <v>11</v>
      </c>
      <c r="H78" s="16"/>
      <c r="I78" s="16"/>
      <c r="M78" s="41"/>
      <c r="N78" s="30"/>
    </row>
    <row r="79" spans="2:14" x14ac:dyDescent="0.25">
      <c r="B79" s="18">
        <v>9001</v>
      </c>
      <c r="C79" s="18" t="s">
        <v>33</v>
      </c>
      <c r="D79" s="19" t="s">
        <v>1</v>
      </c>
      <c r="E79" s="12">
        <v>25103</v>
      </c>
      <c r="F79" s="14">
        <v>100000</v>
      </c>
      <c r="G79" s="17">
        <v>3</v>
      </c>
      <c r="H79" s="16"/>
      <c r="I79" s="16"/>
      <c r="M79" s="41"/>
      <c r="N79" s="30"/>
    </row>
    <row r="80" spans="2:14" x14ac:dyDescent="0.25">
      <c r="B80" s="18">
        <v>9188</v>
      </c>
      <c r="C80" s="18" t="s">
        <v>33</v>
      </c>
      <c r="D80" s="19" t="s">
        <v>1</v>
      </c>
      <c r="E80" s="12">
        <v>28906</v>
      </c>
      <c r="F80" s="14">
        <v>60000</v>
      </c>
      <c r="G80" s="17">
        <v>9</v>
      </c>
      <c r="H80" s="16"/>
      <c r="I80" s="16"/>
      <c r="M80" s="41"/>
      <c r="N80" s="30"/>
    </row>
    <row r="81" spans="1:15" x14ac:dyDescent="0.25">
      <c r="B81" s="18">
        <v>9276</v>
      </c>
      <c r="C81" s="18" t="s">
        <v>33</v>
      </c>
      <c r="D81" s="19" t="s">
        <v>1</v>
      </c>
      <c r="E81" s="12">
        <v>20063</v>
      </c>
      <c r="F81" s="14">
        <v>127000</v>
      </c>
      <c r="G81" s="17">
        <v>23</v>
      </c>
      <c r="H81" s="16"/>
      <c r="I81" s="16"/>
      <c r="M81" s="41"/>
      <c r="N81" s="30"/>
    </row>
    <row r="82" spans="1:15" x14ac:dyDescent="0.25">
      <c r="A82" s="21"/>
      <c r="B82" s="21"/>
      <c r="C82" s="22"/>
      <c r="D82" s="16"/>
      <c r="E82" s="23"/>
      <c r="F82" s="24"/>
      <c r="G82" s="16"/>
      <c r="H82" s="16"/>
      <c r="I82" s="16"/>
      <c r="M82" s="41"/>
      <c r="N82" s="30"/>
    </row>
    <row r="83" spans="1:15" x14ac:dyDescent="0.25">
      <c r="A83" s="1"/>
    </row>
    <row r="84" spans="1:15" ht="47.25" x14ac:dyDescent="0.25">
      <c r="B84" s="20" t="s">
        <v>0</v>
      </c>
      <c r="C84" s="20" t="s">
        <v>21</v>
      </c>
      <c r="D84" s="20" t="s">
        <v>22</v>
      </c>
      <c r="E84" s="20" t="s">
        <v>23</v>
      </c>
      <c r="F84" s="20" t="s">
        <v>44</v>
      </c>
      <c r="G84" s="20" t="s">
        <v>45</v>
      </c>
      <c r="H84" s="20" t="s">
        <v>24</v>
      </c>
      <c r="I84" s="303"/>
    </row>
    <row r="85" spans="1:15" x14ac:dyDescent="0.25">
      <c r="B85" s="18">
        <v>1261</v>
      </c>
      <c r="C85" s="18" t="s">
        <v>25</v>
      </c>
      <c r="D85" s="19" t="s">
        <v>1</v>
      </c>
      <c r="E85" s="12">
        <v>28699</v>
      </c>
      <c r="F85" s="26" t="s">
        <v>3</v>
      </c>
      <c r="G85" s="14">
        <v>800</v>
      </c>
      <c r="H85" s="12" t="s">
        <v>3</v>
      </c>
      <c r="I85" s="16"/>
      <c r="L85" s="38"/>
      <c r="M85" s="38"/>
      <c r="N85" s="42"/>
      <c r="O85" s="30"/>
    </row>
    <row r="86" spans="1:15" x14ac:dyDescent="0.25">
      <c r="B86" s="18">
        <v>1551</v>
      </c>
      <c r="C86" s="18" t="s">
        <v>25</v>
      </c>
      <c r="D86" s="19" t="s">
        <v>2</v>
      </c>
      <c r="E86" s="12">
        <v>28145</v>
      </c>
      <c r="F86" s="26" t="s">
        <v>3</v>
      </c>
      <c r="G86" s="14">
        <v>1300</v>
      </c>
      <c r="H86" s="12" t="s">
        <v>3</v>
      </c>
      <c r="I86" s="16"/>
      <c r="L86" s="38"/>
      <c r="M86" s="38"/>
      <c r="N86" s="42"/>
      <c r="O86" s="30"/>
    </row>
    <row r="87" spans="1:15" x14ac:dyDescent="0.25">
      <c r="B87" s="18">
        <v>2652</v>
      </c>
      <c r="C87" s="18" t="s">
        <v>25</v>
      </c>
      <c r="D87" s="19" t="s">
        <v>2</v>
      </c>
      <c r="E87" s="12">
        <v>20180</v>
      </c>
      <c r="F87" s="27" t="s">
        <v>3</v>
      </c>
      <c r="G87" s="14">
        <v>2000</v>
      </c>
      <c r="H87" s="12" t="s">
        <v>3</v>
      </c>
      <c r="I87" s="16"/>
      <c r="L87" s="38"/>
      <c r="M87" s="38"/>
      <c r="N87" s="42"/>
      <c r="O87" s="30"/>
    </row>
    <row r="88" spans="1:15" x14ac:dyDescent="0.25">
      <c r="B88" s="18">
        <v>2688</v>
      </c>
      <c r="C88" s="18" t="s">
        <v>25</v>
      </c>
      <c r="D88" s="19" t="s">
        <v>1</v>
      </c>
      <c r="E88" s="12">
        <v>27242</v>
      </c>
      <c r="F88" s="27" t="s">
        <v>3</v>
      </c>
      <c r="G88" s="14">
        <v>700</v>
      </c>
      <c r="H88" s="12" t="s">
        <v>3</v>
      </c>
      <c r="I88" s="16"/>
      <c r="L88" s="38"/>
      <c r="M88" s="38"/>
      <c r="N88" s="42"/>
      <c r="O88" s="30"/>
    </row>
    <row r="89" spans="1:15" x14ac:dyDescent="0.25">
      <c r="B89" s="18">
        <v>2710</v>
      </c>
      <c r="C89" s="18" t="s">
        <v>25</v>
      </c>
      <c r="D89" s="19" t="s">
        <v>1</v>
      </c>
      <c r="E89" s="12">
        <v>24795</v>
      </c>
      <c r="F89" s="27" t="s">
        <v>3</v>
      </c>
      <c r="G89" s="14">
        <v>1000</v>
      </c>
      <c r="H89" s="12" t="s">
        <v>3</v>
      </c>
      <c r="I89" s="16"/>
      <c r="L89" s="38"/>
      <c r="M89" s="38"/>
      <c r="N89" s="42"/>
      <c r="O89" s="30"/>
    </row>
    <row r="90" spans="1:15" x14ac:dyDescent="0.25">
      <c r="B90" s="18">
        <v>2955</v>
      </c>
      <c r="C90" s="18" t="s">
        <v>25</v>
      </c>
      <c r="D90" s="19" t="s">
        <v>1</v>
      </c>
      <c r="E90" s="12">
        <v>23438</v>
      </c>
      <c r="F90" s="27" t="s">
        <v>3</v>
      </c>
      <c r="G90" s="14">
        <v>1100</v>
      </c>
      <c r="H90" s="12" t="s">
        <v>3</v>
      </c>
      <c r="I90" s="16"/>
      <c r="L90" s="38"/>
      <c r="M90" s="38"/>
      <c r="N90" s="42"/>
      <c r="O90" s="30"/>
    </row>
    <row r="91" spans="1:15" x14ac:dyDescent="0.25">
      <c r="B91" s="18">
        <v>3109</v>
      </c>
      <c r="C91" s="18" t="s">
        <v>25</v>
      </c>
      <c r="D91" s="19" t="s">
        <v>2</v>
      </c>
      <c r="E91" s="12">
        <v>28255</v>
      </c>
      <c r="F91" s="27" t="s">
        <v>3</v>
      </c>
      <c r="G91" s="14">
        <v>800</v>
      </c>
      <c r="H91" s="12" t="s">
        <v>3</v>
      </c>
      <c r="I91" s="16"/>
      <c r="L91" s="38"/>
      <c r="M91" s="38"/>
      <c r="N91" s="42"/>
      <c r="O91" s="30"/>
    </row>
    <row r="92" spans="1:15" x14ac:dyDescent="0.25">
      <c r="B92" s="18">
        <v>1899</v>
      </c>
      <c r="C92" s="18" t="s">
        <v>26</v>
      </c>
      <c r="D92" s="19" t="s">
        <v>1</v>
      </c>
      <c r="E92" s="12">
        <v>19836</v>
      </c>
      <c r="F92" s="26">
        <v>43617</v>
      </c>
      <c r="G92" s="14">
        <v>1000</v>
      </c>
      <c r="H92" s="12" t="s">
        <v>4</v>
      </c>
      <c r="I92" s="16"/>
      <c r="L92" s="38"/>
      <c r="M92" s="38"/>
      <c r="N92" s="42"/>
      <c r="O92" s="30"/>
    </row>
    <row r="93" spans="1:15" x14ac:dyDescent="0.25">
      <c r="B93" s="18">
        <v>2023</v>
      </c>
      <c r="C93" s="18" t="s">
        <v>26</v>
      </c>
      <c r="D93" s="19" t="s">
        <v>1</v>
      </c>
      <c r="E93" s="12">
        <v>18820</v>
      </c>
      <c r="F93" s="26">
        <v>42583</v>
      </c>
      <c r="G93" s="14">
        <v>500</v>
      </c>
      <c r="H93" s="12" t="s">
        <v>4</v>
      </c>
      <c r="I93" s="16"/>
      <c r="L93" s="38"/>
      <c r="M93" s="38"/>
      <c r="N93" s="42"/>
      <c r="O93" s="30"/>
    </row>
    <row r="94" spans="1:15" x14ac:dyDescent="0.25">
      <c r="B94" s="18">
        <v>2844</v>
      </c>
      <c r="C94" s="18" t="s">
        <v>26</v>
      </c>
      <c r="D94" s="19" t="s">
        <v>1</v>
      </c>
      <c r="E94" s="12">
        <v>17449</v>
      </c>
      <c r="F94" s="26">
        <v>41244</v>
      </c>
      <c r="G94" s="14">
        <v>1200</v>
      </c>
      <c r="H94" s="12" t="s">
        <v>4</v>
      </c>
      <c r="I94" s="16"/>
      <c r="L94" s="38"/>
      <c r="M94" s="38"/>
      <c r="N94" s="42"/>
      <c r="O94" s="30"/>
    </row>
    <row r="95" spans="1:15" x14ac:dyDescent="0.25">
      <c r="B95" s="18">
        <v>8911</v>
      </c>
      <c r="C95" s="18" t="s">
        <v>26</v>
      </c>
      <c r="D95" s="19" t="s">
        <v>1</v>
      </c>
      <c r="E95" s="12">
        <v>27591</v>
      </c>
      <c r="F95" s="12">
        <v>44682</v>
      </c>
      <c r="G95" s="14">
        <v>500</v>
      </c>
      <c r="H95" s="12" t="s">
        <v>29</v>
      </c>
      <c r="I95" s="16"/>
      <c r="L95" s="38"/>
      <c r="M95" s="38"/>
      <c r="N95" s="42"/>
      <c r="O95" s="30"/>
    </row>
    <row r="96" spans="1:15" x14ac:dyDescent="0.25">
      <c r="B96" s="18">
        <v>3388</v>
      </c>
      <c r="C96" s="18" t="s">
        <v>26</v>
      </c>
      <c r="D96" s="19" t="s">
        <v>2</v>
      </c>
      <c r="E96" s="12">
        <v>19746</v>
      </c>
      <c r="F96" s="12">
        <v>47178</v>
      </c>
      <c r="G96" s="14">
        <v>3000</v>
      </c>
      <c r="H96" s="12" t="s">
        <v>4</v>
      </c>
      <c r="I96" s="16"/>
      <c r="L96" s="38"/>
      <c r="M96" s="38"/>
      <c r="N96" s="42"/>
      <c r="O96" s="30"/>
    </row>
    <row r="97" spans="1:15" x14ac:dyDescent="0.25">
      <c r="B97" s="18">
        <v>3988</v>
      </c>
      <c r="C97" s="18" t="s">
        <v>26</v>
      </c>
      <c r="D97" s="19" t="s">
        <v>1</v>
      </c>
      <c r="E97" s="12">
        <v>17572</v>
      </c>
      <c r="F97" s="12">
        <v>41730</v>
      </c>
      <c r="G97" s="14">
        <v>500</v>
      </c>
      <c r="H97" s="12" t="s">
        <v>4</v>
      </c>
      <c r="I97" s="16"/>
      <c r="L97" s="38"/>
      <c r="M97" s="38"/>
      <c r="N97" s="42"/>
      <c r="O97" s="30"/>
    </row>
    <row r="98" spans="1:15" x14ac:dyDescent="0.25">
      <c r="B98" s="18">
        <v>4258</v>
      </c>
      <c r="C98" s="18" t="s">
        <v>26</v>
      </c>
      <c r="D98" s="19" t="s">
        <v>2</v>
      </c>
      <c r="E98" s="12">
        <v>16685</v>
      </c>
      <c r="F98" s="12">
        <v>40817</v>
      </c>
      <c r="G98" s="14">
        <v>1200</v>
      </c>
      <c r="H98" s="12" t="s">
        <v>4</v>
      </c>
      <c r="I98" s="16"/>
      <c r="L98" s="38"/>
      <c r="M98" s="38"/>
      <c r="N98" s="42"/>
      <c r="O98" s="30"/>
    </row>
    <row r="99" spans="1:15" x14ac:dyDescent="0.25">
      <c r="B99" s="18">
        <v>4501</v>
      </c>
      <c r="C99" s="18" t="s">
        <v>26</v>
      </c>
      <c r="D99" s="19" t="s">
        <v>1</v>
      </c>
      <c r="E99" s="12">
        <v>13830</v>
      </c>
      <c r="F99" s="12">
        <v>35765</v>
      </c>
      <c r="G99" s="14">
        <v>100</v>
      </c>
      <c r="H99" s="12" t="s">
        <v>27</v>
      </c>
      <c r="I99" s="16"/>
      <c r="L99" s="38"/>
      <c r="M99" s="38"/>
      <c r="N99" s="42"/>
      <c r="O99" s="30"/>
    </row>
    <row r="100" spans="1:15" x14ac:dyDescent="0.25">
      <c r="B100" s="18">
        <v>5192</v>
      </c>
      <c r="C100" s="28" t="s">
        <v>28</v>
      </c>
      <c r="D100" s="19" t="s">
        <v>2</v>
      </c>
      <c r="E100" s="12">
        <v>18766</v>
      </c>
      <c r="F100" s="12">
        <v>43709</v>
      </c>
      <c r="G100" s="14">
        <v>5000</v>
      </c>
      <c r="H100" s="29" t="s">
        <v>29</v>
      </c>
      <c r="I100" s="16"/>
      <c r="L100" s="38"/>
      <c r="M100" s="38"/>
      <c r="N100" s="42"/>
      <c r="O100" s="30"/>
    </row>
    <row r="101" spans="1:15" x14ac:dyDescent="0.25">
      <c r="B101" s="18">
        <v>5286</v>
      </c>
      <c r="C101" s="18" t="s">
        <v>28</v>
      </c>
      <c r="D101" s="19" t="s">
        <v>2</v>
      </c>
      <c r="E101" s="12">
        <v>15202</v>
      </c>
      <c r="F101" s="12">
        <v>38443</v>
      </c>
      <c r="G101" s="14">
        <v>400</v>
      </c>
      <c r="H101" s="12" t="s">
        <v>4</v>
      </c>
      <c r="I101" s="16"/>
      <c r="L101" s="38"/>
      <c r="M101" s="38"/>
      <c r="N101" s="42"/>
      <c r="O101" s="30"/>
    </row>
    <row r="102" spans="1:15" x14ac:dyDescent="0.25">
      <c r="A102" s="21"/>
      <c r="B102" s="21"/>
      <c r="C102" s="22"/>
      <c r="D102" s="16"/>
      <c r="E102" s="23"/>
      <c r="F102" s="24"/>
      <c r="G102" s="16"/>
      <c r="H102" s="16"/>
      <c r="I102" s="16"/>
    </row>
    <row r="103" spans="1:15" x14ac:dyDescent="0.25">
      <c r="B103" s="2" t="s">
        <v>38</v>
      </c>
    </row>
    <row r="104" spans="1:15" x14ac:dyDescent="0.25">
      <c r="B104" s="3" t="s">
        <v>46</v>
      </c>
      <c r="C104" s="4"/>
      <c r="D104" s="3" t="s">
        <v>14</v>
      </c>
      <c r="E104" s="5"/>
      <c r="F104" s="4"/>
    </row>
    <row r="105" spans="1:15" x14ac:dyDescent="0.25">
      <c r="B105" s="6"/>
      <c r="C105" s="7"/>
      <c r="D105" s="6" t="s">
        <v>15</v>
      </c>
      <c r="F105" s="7"/>
    </row>
    <row r="106" spans="1:15" x14ac:dyDescent="0.25">
      <c r="B106" s="3" t="s">
        <v>47</v>
      </c>
      <c r="C106" s="4"/>
      <c r="D106" s="3" t="s">
        <v>16</v>
      </c>
      <c r="E106" s="5"/>
      <c r="F106" s="4"/>
    </row>
    <row r="107" spans="1:15" x14ac:dyDescent="0.25">
      <c r="B107" s="8"/>
      <c r="C107" s="9"/>
      <c r="D107" s="8" t="s">
        <v>17</v>
      </c>
      <c r="E107" s="10"/>
      <c r="F107" s="9"/>
    </row>
    <row r="108" spans="1:15" x14ac:dyDescent="0.25">
      <c r="B108" s="46" t="s">
        <v>18</v>
      </c>
      <c r="C108" s="47"/>
      <c r="D108" s="46" t="s">
        <v>19</v>
      </c>
      <c r="E108" s="48"/>
      <c r="F108" s="47"/>
    </row>
    <row r="110" spans="1:15" x14ac:dyDescent="0.25">
      <c r="A110" s="21"/>
      <c r="B110" s="21"/>
      <c r="C110" s="22"/>
      <c r="D110" s="16"/>
      <c r="E110" s="23"/>
      <c r="F110" s="24"/>
      <c r="G110" s="16"/>
      <c r="H110" s="16"/>
      <c r="I110" s="16"/>
    </row>
    <row r="112" spans="1:15" x14ac:dyDescent="0.25">
      <c r="A112" s="2" t="s">
        <v>6</v>
      </c>
      <c r="B112" s="2" t="s">
        <v>7</v>
      </c>
      <c r="C112" s="2" t="s">
        <v>35</v>
      </c>
    </row>
    <row r="113" spans="1:11" x14ac:dyDescent="0.25">
      <c r="C113" s="344" t="s">
        <v>8</v>
      </c>
      <c r="D113" s="345"/>
      <c r="E113" s="345"/>
      <c r="F113" s="345"/>
      <c r="G113" s="346"/>
      <c r="H113" s="13"/>
      <c r="I113" s="13"/>
    </row>
    <row r="114" spans="1:11" x14ac:dyDescent="0.25">
      <c r="C114" s="347"/>
      <c r="D114" s="348"/>
      <c r="E114" s="348"/>
      <c r="F114" s="348"/>
      <c r="G114" s="349"/>
      <c r="H114" s="13"/>
      <c r="I114" s="13"/>
    </row>
    <row r="116" spans="1:11" x14ac:dyDescent="0.25">
      <c r="B116" s="2" t="s">
        <v>36</v>
      </c>
    </row>
    <row r="117" spans="1:11" x14ac:dyDescent="0.25">
      <c r="B117" s="2" t="s">
        <v>48</v>
      </c>
    </row>
    <row r="119" spans="1:11" x14ac:dyDescent="0.25">
      <c r="A119" s="2" t="s">
        <v>9</v>
      </c>
      <c r="B119" s="2" t="s">
        <v>37</v>
      </c>
      <c r="C119" s="2" t="s">
        <v>39</v>
      </c>
    </row>
    <row r="120" spans="1:11" x14ac:dyDescent="0.25">
      <c r="C120" s="2" t="s">
        <v>40</v>
      </c>
    </row>
    <row r="122" spans="1:11" x14ac:dyDescent="0.25">
      <c r="C122" s="350" t="s">
        <v>49</v>
      </c>
      <c r="D122" s="351"/>
      <c r="E122" s="351"/>
      <c r="F122" s="351"/>
      <c r="G122" s="352"/>
      <c r="H122" s="304"/>
      <c r="I122" s="304"/>
    </row>
    <row r="123" spans="1:11" x14ac:dyDescent="0.25">
      <c r="C123" s="353"/>
      <c r="D123" s="354"/>
      <c r="E123" s="354"/>
      <c r="F123" s="354"/>
      <c r="G123" s="355"/>
      <c r="H123" s="304"/>
      <c r="I123" s="304"/>
    </row>
    <row r="124" spans="1:11" x14ac:dyDescent="0.25">
      <c r="C124" s="13"/>
      <c r="D124" s="13"/>
      <c r="E124" s="13"/>
      <c r="F124" s="13"/>
      <c r="G124" s="13"/>
      <c r="H124" s="13"/>
      <c r="I124" s="13"/>
    </row>
    <row r="125" spans="1:11" x14ac:dyDescent="0.25">
      <c r="J125" s="31"/>
    </row>
    <row r="127" spans="1:11" x14ac:dyDescent="0.25">
      <c r="J127" s="32"/>
      <c r="K127" s="33"/>
    </row>
    <row r="129" spans="7:11" x14ac:dyDescent="0.25">
      <c r="J129" s="34"/>
    </row>
    <row r="130" spans="7:11" x14ac:dyDescent="0.25">
      <c r="J130" s="34"/>
    </row>
    <row r="131" spans="7:11" x14ac:dyDescent="0.25">
      <c r="J131" s="34"/>
    </row>
    <row r="132" spans="7:11" x14ac:dyDescent="0.25">
      <c r="J132" s="34"/>
    </row>
    <row r="133" spans="7:11" x14ac:dyDescent="0.25">
      <c r="J133" s="35"/>
    </row>
    <row r="134" spans="7:11" x14ac:dyDescent="0.25">
      <c r="G134" s="40"/>
      <c r="H134" s="40"/>
      <c r="I134" s="40"/>
      <c r="K134" s="44"/>
    </row>
    <row r="135" spans="7:11" x14ac:dyDescent="0.25">
      <c r="G135" s="40"/>
      <c r="H135" s="40"/>
      <c r="I135" s="40"/>
      <c r="K135" s="44"/>
    </row>
    <row r="136" spans="7:11" x14ac:dyDescent="0.25">
      <c r="G136" s="40"/>
      <c r="H136" s="40"/>
      <c r="I136" s="40"/>
      <c r="K136" s="36"/>
    </row>
    <row r="137" spans="7:11" x14ac:dyDescent="0.25">
      <c r="G137" s="40"/>
      <c r="H137" s="40"/>
      <c r="I137" s="40"/>
      <c r="K137" s="36"/>
    </row>
    <row r="138" spans="7:11" x14ac:dyDescent="0.25">
      <c r="G138" s="40"/>
      <c r="H138" s="40"/>
      <c r="I138" s="40"/>
      <c r="K138" s="36"/>
    </row>
    <row r="139" spans="7:11" x14ac:dyDescent="0.25">
      <c r="G139" s="40"/>
      <c r="H139" s="40"/>
      <c r="I139" s="40"/>
    </row>
    <row r="140" spans="7:11" x14ac:dyDescent="0.25">
      <c r="G140" s="40"/>
      <c r="H140" s="40"/>
      <c r="I140" s="40"/>
      <c r="J140" s="35"/>
    </row>
    <row r="141" spans="7:11" x14ac:dyDescent="0.25">
      <c r="G141" s="40"/>
      <c r="H141" s="40"/>
      <c r="I141" s="40"/>
      <c r="K141" s="36"/>
    </row>
    <row r="142" spans="7:11" x14ac:dyDescent="0.25">
      <c r="G142" s="40"/>
      <c r="H142" s="40"/>
      <c r="I142" s="40"/>
      <c r="K142" s="36"/>
    </row>
    <row r="143" spans="7:11" x14ac:dyDescent="0.25">
      <c r="G143" s="40"/>
      <c r="H143" s="40"/>
      <c r="I143" s="40"/>
      <c r="K143" s="44"/>
    </row>
    <row r="144" spans="7:11" x14ac:dyDescent="0.25">
      <c r="G144" s="40"/>
      <c r="H144" s="40"/>
      <c r="I144" s="40"/>
      <c r="K144" s="44"/>
    </row>
    <row r="145" spans="7:11" x14ac:dyDescent="0.25">
      <c r="G145" s="40"/>
      <c r="H145" s="40"/>
      <c r="I145" s="40"/>
      <c r="K145" s="44"/>
    </row>
    <row r="146" spans="7:11" x14ac:dyDescent="0.25">
      <c r="G146" s="40"/>
      <c r="H146" s="40"/>
      <c r="I146" s="40"/>
      <c r="K146" s="36"/>
    </row>
    <row r="147" spans="7:11" x14ac:dyDescent="0.25">
      <c r="G147" s="40"/>
      <c r="H147" s="40"/>
      <c r="I147" s="40"/>
      <c r="K147" s="44"/>
    </row>
    <row r="148" spans="7:11" x14ac:dyDescent="0.25">
      <c r="G148" s="40"/>
      <c r="H148" s="40"/>
      <c r="I148" s="40"/>
      <c r="K148" s="36"/>
    </row>
    <row r="149" spans="7:11" x14ac:dyDescent="0.25">
      <c r="G149" s="40"/>
      <c r="H149" s="40"/>
      <c r="I149" s="40"/>
    </row>
    <row r="150" spans="7:11" x14ac:dyDescent="0.25">
      <c r="G150" s="40"/>
      <c r="H150" s="40"/>
      <c r="I150" s="40"/>
      <c r="J150" s="32"/>
      <c r="K150" s="33"/>
    </row>
    <row r="151" spans="7:11" x14ac:dyDescent="0.25">
      <c r="G151" s="40"/>
      <c r="H151" s="40"/>
      <c r="I151" s="40"/>
    </row>
    <row r="152" spans="7:11" x14ac:dyDescent="0.25">
      <c r="G152" s="40"/>
      <c r="H152" s="40"/>
      <c r="I152" s="40"/>
    </row>
    <row r="153" spans="7:11" x14ac:dyDescent="0.25">
      <c r="G153" s="40"/>
      <c r="H153" s="40"/>
      <c r="I153" s="40"/>
    </row>
    <row r="154" spans="7:11" x14ac:dyDescent="0.25">
      <c r="G154" s="40"/>
      <c r="H154" s="40"/>
      <c r="I154" s="40"/>
    </row>
    <row r="155" spans="7:11" x14ac:dyDescent="0.25">
      <c r="G155" s="40"/>
      <c r="H155" s="40"/>
      <c r="I155" s="40"/>
    </row>
    <row r="156" spans="7:11" x14ac:dyDescent="0.25">
      <c r="G156" s="40"/>
      <c r="H156" s="40"/>
      <c r="I156" s="40"/>
    </row>
    <row r="157" spans="7:11" x14ac:dyDescent="0.25">
      <c r="G157" s="40"/>
      <c r="H157" s="40"/>
      <c r="I157" s="40"/>
    </row>
    <row r="158" spans="7:11" x14ac:dyDescent="0.25">
      <c r="G158" s="40"/>
      <c r="H158" s="40"/>
      <c r="I158" s="40"/>
    </row>
    <row r="159" spans="7:11" x14ac:dyDescent="0.25">
      <c r="G159" s="40"/>
      <c r="H159" s="40"/>
      <c r="I159" s="40"/>
    </row>
    <row r="160" spans="7:11" x14ac:dyDescent="0.25">
      <c r="G160" s="40"/>
      <c r="H160" s="40"/>
      <c r="I160" s="40"/>
    </row>
    <row r="161" spans="7:9" x14ac:dyDescent="0.25">
      <c r="G161" s="40"/>
      <c r="H161" s="40"/>
      <c r="I161" s="40"/>
    </row>
  </sheetData>
  <mergeCells count="2">
    <mergeCell ref="C113:G114"/>
    <mergeCell ref="C122:G1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43BC8-9498-4005-B943-4D04FE1CD213}">
  <sheetPr>
    <pageSetUpPr fitToPage="1"/>
  </sheetPr>
  <dimension ref="A1:T262"/>
  <sheetViews>
    <sheetView zoomScaleNormal="100" workbookViewId="0">
      <selection activeCell="F181" sqref="F181"/>
    </sheetView>
  </sheetViews>
  <sheetFormatPr defaultColWidth="8.7109375" defaultRowHeight="15.75" x14ac:dyDescent="0.25"/>
  <cols>
    <col min="1" max="2" width="8.7109375" style="92"/>
    <col min="3" max="3" width="8.85546875" style="92" bestFit="1" customWidth="1"/>
    <col min="4" max="4" width="33.140625" style="92" customWidth="1"/>
    <col min="5" max="5" width="31.5703125" style="92" customWidth="1"/>
    <col min="6" max="8" width="28.5703125" style="92" customWidth="1"/>
    <col min="9" max="10" width="20.5703125" style="92" customWidth="1"/>
    <col min="11" max="11" width="20.5703125" style="49" customWidth="1"/>
    <col min="12" max="12" width="17.7109375" style="50" customWidth="1"/>
    <col min="13" max="13" width="16.5703125" style="50" customWidth="1"/>
    <col min="14" max="14" width="9.42578125" style="50" bestFit="1" customWidth="1"/>
    <col min="15" max="18" width="13.7109375" style="50" bestFit="1" customWidth="1"/>
    <col min="19" max="16384" width="8.7109375" style="50"/>
  </cols>
  <sheetData>
    <row r="1" spans="1:15" x14ac:dyDescent="0.25">
      <c r="A1" s="1" t="s">
        <v>42</v>
      </c>
      <c r="K1" s="343" t="str">
        <f>A1</f>
        <v>RETFRC Fall 2023</v>
      </c>
    </row>
    <row r="2" spans="1:15" x14ac:dyDescent="0.25">
      <c r="A2" s="1" t="s">
        <v>50</v>
      </c>
      <c r="K2" s="343" t="str">
        <f>A2</f>
        <v>Question 2</v>
      </c>
    </row>
    <row r="3" spans="1:15" x14ac:dyDescent="0.25">
      <c r="K3" s="343"/>
    </row>
    <row r="4" spans="1:15" x14ac:dyDescent="0.25">
      <c r="K4" s="343" t="s">
        <v>43</v>
      </c>
    </row>
    <row r="5" spans="1:15" ht="15.75" customHeight="1" x14ac:dyDescent="0.25">
      <c r="A5" s="93" t="s">
        <v>51</v>
      </c>
      <c r="C5" s="94" t="s">
        <v>52</v>
      </c>
      <c r="D5" s="95"/>
      <c r="E5" s="95"/>
      <c r="F5" s="95"/>
      <c r="G5" s="95"/>
      <c r="H5" s="95"/>
      <c r="I5" s="95"/>
      <c r="J5" s="95"/>
      <c r="K5" s="51"/>
      <c r="M5" s="52"/>
      <c r="O5" s="52"/>
    </row>
    <row r="6" spans="1:15" ht="15.75" customHeight="1" x14ac:dyDescent="0.25">
      <c r="A6" s="93"/>
      <c r="C6" s="96"/>
      <c r="D6" s="95"/>
      <c r="E6" s="95"/>
      <c r="F6" s="95"/>
      <c r="G6" s="95"/>
      <c r="H6" s="95"/>
      <c r="I6" s="95"/>
      <c r="J6" s="95"/>
      <c r="K6" s="51"/>
      <c r="M6" s="52"/>
      <c r="O6" s="52"/>
    </row>
    <row r="7" spans="1:15" x14ac:dyDescent="0.25">
      <c r="C7" s="97" t="s">
        <v>53</v>
      </c>
      <c r="D7" s="98"/>
      <c r="E7" s="98"/>
      <c r="F7" s="98"/>
      <c r="G7" s="98"/>
      <c r="H7" s="99"/>
    </row>
    <row r="8" spans="1:15" x14ac:dyDescent="0.25">
      <c r="C8" s="100"/>
      <c r="D8" s="98"/>
      <c r="E8" s="98"/>
      <c r="F8" s="98"/>
      <c r="G8" s="98"/>
      <c r="H8" s="99"/>
    </row>
    <row r="9" spans="1:15" x14ac:dyDescent="0.25">
      <c r="C9" s="101" t="s">
        <v>54</v>
      </c>
      <c r="D9" s="102"/>
      <c r="E9" s="102"/>
      <c r="F9" s="103" t="s">
        <v>55</v>
      </c>
      <c r="G9" s="102"/>
      <c r="H9" s="104"/>
      <c r="I9" s="105"/>
      <c r="J9" s="99"/>
    </row>
    <row r="10" spans="1:15" x14ac:dyDescent="0.25">
      <c r="C10" s="106" t="s">
        <v>56</v>
      </c>
      <c r="D10" s="102"/>
      <c r="E10" s="102"/>
      <c r="F10" s="101" t="s">
        <v>57</v>
      </c>
      <c r="G10" s="102"/>
      <c r="H10" s="104"/>
      <c r="I10" s="105"/>
      <c r="J10" s="99"/>
    </row>
    <row r="11" spans="1:15" x14ac:dyDescent="0.25">
      <c r="C11" s="107" t="s">
        <v>58</v>
      </c>
      <c r="D11" s="108"/>
      <c r="E11" s="108"/>
      <c r="F11" s="109" t="s">
        <v>248</v>
      </c>
      <c r="G11" s="108"/>
      <c r="H11" s="110"/>
      <c r="I11" s="111"/>
      <c r="J11" s="99"/>
    </row>
    <row r="12" spans="1:15" x14ac:dyDescent="0.25">
      <c r="C12" s="112"/>
      <c r="D12" s="113"/>
      <c r="E12" s="113"/>
      <c r="F12" s="114" t="s">
        <v>249</v>
      </c>
      <c r="G12" s="113"/>
      <c r="H12" s="115"/>
      <c r="I12" s="116"/>
      <c r="J12" s="99"/>
    </row>
    <row r="13" spans="1:15" x14ac:dyDescent="0.25">
      <c r="C13" s="109" t="s">
        <v>59</v>
      </c>
      <c r="D13" s="108"/>
      <c r="E13" s="108"/>
      <c r="F13" s="109" t="s">
        <v>60</v>
      </c>
      <c r="G13" s="108"/>
      <c r="H13" s="117"/>
      <c r="I13" s="118"/>
    </row>
    <row r="14" spans="1:15" x14ac:dyDescent="0.25">
      <c r="C14" s="114"/>
      <c r="D14" s="113"/>
      <c r="E14" s="113"/>
      <c r="F14" s="114" t="s">
        <v>61</v>
      </c>
      <c r="G14" s="113"/>
      <c r="H14" s="119"/>
      <c r="I14" s="120"/>
    </row>
    <row r="15" spans="1:15" x14ac:dyDescent="0.25">
      <c r="C15" s="121" t="s">
        <v>62</v>
      </c>
      <c r="D15" s="102"/>
      <c r="E15" s="102"/>
      <c r="F15" s="122" t="s">
        <v>63</v>
      </c>
      <c r="G15" s="102"/>
      <c r="H15" s="123"/>
      <c r="I15" s="124"/>
      <c r="J15" s="125"/>
      <c r="K15" s="53"/>
    </row>
    <row r="16" spans="1:15" x14ac:dyDescent="0.25">
      <c r="C16" s="126"/>
      <c r="D16" s="98"/>
      <c r="E16" s="98"/>
      <c r="F16" s="127"/>
      <c r="G16" s="98"/>
      <c r="H16" s="125"/>
      <c r="I16" s="125"/>
      <c r="J16" s="125"/>
      <c r="K16" s="53"/>
    </row>
    <row r="17" spans="3:12" x14ac:dyDescent="0.25">
      <c r="C17" s="128" t="s">
        <v>64</v>
      </c>
      <c r="D17" s="98"/>
      <c r="E17" s="98"/>
      <c r="F17" s="127"/>
      <c r="G17" s="98"/>
      <c r="H17" s="125"/>
      <c r="I17" s="125"/>
      <c r="J17" s="125"/>
      <c r="K17" s="53"/>
    </row>
    <row r="18" spans="3:12" x14ac:dyDescent="0.25">
      <c r="C18" s="126"/>
      <c r="D18" s="98"/>
      <c r="E18" s="98"/>
      <c r="F18" s="127"/>
      <c r="G18" s="98"/>
      <c r="H18" s="125"/>
      <c r="I18" s="125"/>
      <c r="J18" s="125"/>
      <c r="K18" s="53"/>
    </row>
    <row r="19" spans="3:12" x14ac:dyDescent="0.25">
      <c r="C19" s="127" t="s">
        <v>65</v>
      </c>
      <c r="D19" s="98"/>
      <c r="E19" s="98"/>
      <c r="F19" s="127"/>
      <c r="G19" s="98"/>
      <c r="H19" s="125"/>
      <c r="I19" s="125"/>
      <c r="J19" s="125"/>
      <c r="K19" s="53"/>
    </row>
    <row r="20" spans="3:12" x14ac:dyDescent="0.25">
      <c r="C20" s="126" t="s">
        <v>66</v>
      </c>
      <c r="D20" s="98"/>
      <c r="E20" s="98"/>
      <c r="F20" s="127"/>
      <c r="G20" s="98"/>
      <c r="H20" s="125"/>
      <c r="I20" s="125"/>
      <c r="J20" s="125"/>
      <c r="K20" s="53"/>
    </row>
    <row r="21" spans="3:12" x14ac:dyDescent="0.25">
      <c r="C21" s="126"/>
      <c r="D21" s="98"/>
      <c r="E21" s="98"/>
      <c r="F21" s="127"/>
      <c r="G21" s="98"/>
      <c r="H21" s="125"/>
      <c r="I21" s="125"/>
      <c r="J21" s="125"/>
      <c r="K21" s="53"/>
    </row>
    <row r="22" spans="3:12" x14ac:dyDescent="0.25">
      <c r="C22" s="129" t="s">
        <v>67</v>
      </c>
      <c r="D22" s="130"/>
      <c r="E22" s="98"/>
      <c r="F22" s="98"/>
      <c r="G22" s="98"/>
      <c r="H22" s="125"/>
      <c r="I22" s="125"/>
      <c r="J22" s="125"/>
      <c r="K22" s="54"/>
      <c r="L22" s="55"/>
    </row>
    <row r="23" spans="3:12" x14ac:dyDescent="0.25">
      <c r="C23" s="100"/>
      <c r="D23" s="98"/>
      <c r="E23" s="98"/>
      <c r="F23" s="98"/>
      <c r="G23" s="98"/>
      <c r="H23" s="99"/>
      <c r="I23" s="125"/>
      <c r="J23" s="125"/>
      <c r="K23" s="54"/>
      <c r="L23" s="55"/>
    </row>
    <row r="24" spans="3:12" x14ac:dyDescent="0.25">
      <c r="C24" s="97" t="s">
        <v>68</v>
      </c>
      <c r="D24" s="98"/>
      <c r="E24" s="98"/>
      <c r="F24" s="98"/>
      <c r="G24" s="98"/>
      <c r="H24" s="99"/>
      <c r="I24" s="125"/>
      <c r="J24" s="125"/>
      <c r="K24" s="54"/>
      <c r="L24" s="55"/>
    </row>
    <row r="25" spans="3:12" x14ac:dyDescent="0.25">
      <c r="C25" s="100"/>
      <c r="D25" s="98"/>
      <c r="E25" s="98"/>
      <c r="F25" s="98"/>
      <c r="G25" s="98"/>
      <c r="H25" s="99"/>
      <c r="I25" s="125"/>
      <c r="J25" s="125"/>
      <c r="K25" s="54"/>
      <c r="L25" s="55"/>
    </row>
    <row r="26" spans="3:12" x14ac:dyDescent="0.25">
      <c r="C26" s="101" t="s">
        <v>69</v>
      </c>
      <c r="D26" s="102"/>
      <c r="E26" s="131"/>
      <c r="F26" s="132">
        <v>5.7000000000000002E-2</v>
      </c>
      <c r="G26" s="131" t="s">
        <v>70</v>
      </c>
      <c r="H26" s="99"/>
      <c r="I26" s="125"/>
      <c r="J26" s="125"/>
      <c r="K26" s="54"/>
      <c r="L26" s="55"/>
    </row>
    <row r="27" spans="3:12" x14ac:dyDescent="0.25">
      <c r="C27" s="101" t="s">
        <v>71</v>
      </c>
      <c r="D27" s="102"/>
      <c r="E27" s="131"/>
      <c r="F27" s="132">
        <v>1.7999999999999999E-2</v>
      </c>
      <c r="G27" s="131" t="s">
        <v>70</v>
      </c>
      <c r="H27" s="99"/>
      <c r="I27" s="125"/>
      <c r="J27" s="125"/>
      <c r="K27" s="54"/>
      <c r="L27" s="55"/>
    </row>
    <row r="28" spans="3:12" ht="75.95" customHeight="1" x14ac:dyDescent="0.25">
      <c r="C28" s="133" t="s">
        <v>72</v>
      </c>
      <c r="D28" s="134"/>
      <c r="E28" s="135"/>
      <c r="F28" s="358" t="s">
        <v>73</v>
      </c>
      <c r="G28" s="359"/>
      <c r="H28" s="136"/>
      <c r="I28" s="137"/>
      <c r="J28" s="137"/>
      <c r="K28" s="56"/>
      <c r="L28" s="55"/>
    </row>
    <row r="29" spans="3:12" x14ac:dyDescent="0.25">
      <c r="C29" s="101" t="s">
        <v>74</v>
      </c>
      <c r="D29" s="102"/>
      <c r="E29" s="131"/>
      <c r="F29" s="132">
        <v>2.5000000000000001E-2</v>
      </c>
      <c r="G29" s="131" t="s">
        <v>70</v>
      </c>
      <c r="H29" s="99"/>
      <c r="I29" s="125"/>
      <c r="J29" s="125"/>
      <c r="K29" s="54"/>
      <c r="L29" s="55"/>
    </row>
    <row r="30" spans="3:12" x14ac:dyDescent="0.25">
      <c r="C30" s="101" t="s">
        <v>75</v>
      </c>
      <c r="D30" s="102"/>
      <c r="E30" s="131"/>
      <c r="F30" s="360" t="s">
        <v>76</v>
      </c>
      <c r="G30" s="361"/>
      <c r="H30" s="99"/>
      <c r="I30" s="125"/>
      <c r="J30" s="125"/>
      <c r="K30" s="54"/>
      <c r="L30" s="55"/>
    </row>
    <row r="31" spans="3:12" x14ac:dyDescent="0.25">
      <c r="C31" s="101" t="s">
        <v>77</v>
      </c>
      <c r="D31" s="102"/>
      <c r="E31" s="131"/>
      <c r="F31" s="362" t="s">
        <v>78</v>
      </c>
      <c r="G31" s="363"/>
      <c r="H31" s="99"/>
      <c r="I31" s="125"/>
      <c r="J31" s="125"/>
      <c r="K31" s="54"/>
      <c r="L31" s="55"/>
    </row>
    <row r="32" spans="3:12" x14ac:dyDescent="0.25">
      <c r="C32" s="109" t="s">
        <v>79</v>
      </c>
      <c r="D32" s="108"/>
      <c r="E32" s="139"/>
      <c r="F32" s="140" t="s">
        <v>80</v>
      </c>
      <c r="G32" s="141" t="s">
        <v>81</v>
      </c>
      <c r="H32" s="99"/>
      <c r="I32" s="125"/>
      <c r="J32" s="125"/>
      <c r="K32" s="54"/>
      <c r="L32" s="55"/>
    </row>
    <row r="33" spans="1:15" x14ac:dyDescent="0.25">
      <c r="C33" s="142"/>
      <c r="D33" s="98"/>
      <c r="E33" s="143"/>
      <c r="F33" s="144">
        <v>62</v>
      </c>
      <c r="G33" s="138">
        <v>0.5</v>
      </c>
      <c r="H33" s="99"/>
      <c r="I33" s="125"/>
      <c r="J33" s="125"/>
      <c r="K33" s="54"/>
      <c r="L33" s="55"/>
    </row>
    <row r="34" spans="1:15" x14ac:dyDescent="0.25">
      <c r="C34" s="114"/>
      <c r="D34" s="113"/>
      <c r="E34" s="145"/>
      <c r="F34" s="146">
        <v>65</v>
      </c>
      <c r="G34" s="147">
        <v>1</v>
      </c>
      <c r="H34" s="99"/>
      <c r="I34" s="125"/>
      <c r="J34" s="125"/>
      <c r="K34" s="54"/>
      <c r="L34" s="55"/>
    </row>
    <row r="35" spans="1:15" x14ac:dyDescent="0.25">
      <c r="C35" s="109" t="s">
        <v>82</v>
      </c>
      <c r="D35" s="108"/>
      <c r="E35" s="139"/>
      <c r="F35" s="140" t="s">
        <v>80</v>
      </c>
      <c r="G35" s="141" t="s">
        <v>81</v>
      </c>
      <c r="H35" s="99"/>
      <c r="I35" s="125"/>
      <c r="J35" s="125"/>
      <c r="K35" s="54"/>
      <c r="L35" s="55"/>
    </row>
    <row r="36" spans="1:15" x14ac:dyDescent="0.25">
      <c r="C36" s="142" t="s">
        <v>83</v>
      </c>
      <c r="D36" s="98"/>
      <c r="E36" s="143"/>
      <c r="F36" s="144">
        <v>45</v>
      </c>
      <c r="G36" s="138">
        <v>0.05</v>
      </c>
      <c r="H36" s="99"/>
      <c r="I36" s="125"/>
      <c r="J36" s="125"/>
      <c r="K36" s="54"/>
      <c r="L36" s="55"/>
    </row>
    <row r="37" spans="1:15" x14ac:dyDescent="0.25">
      <c r="C37" s="142"/>
      <c r="D37" s="98"/>
      <c r="E37" s="143"/>
      <c r="F37" s="146">
        <v>50</v>
      </c>
      <c r="G37" s="147">
        <v>1.7999999999999999E-2</v>
      </c>
      <c r="H37" s="99"/>
      <c r="I37" s="125"/>
      <c r="J37" s="125"/>
      <c r="K37" s="53"/>
      <c r="L37" s="57"/>
      <c r="M37" s="57"/>
      <c r="N37" s="57"/>
      <c r="O37" s="57"/>
    </row>
    <row r="38" spans="1:15" x14ac:dyDescent="0.25">
      <c r="C38" s="142"/>
      <c r="D38" s="98"/>
      <c r="E38" s="143"/>
      <c r="F38" s="146" t="s">
        <v>84</v>
      </c>
      <c r="G38" s="147">
        <v>0</v>
      </c>
      <c r="H38" s="99"/>
      <c r="I38" s="125"/>
      <c r="J38" s="125"/>
      <c r="K38" s="53"/>
      <c r="L38" s="57"/>
      <c r="M38" s="57"/>
      <c r="N38" s="57"/>
      <c r="O38" s="57"/>
    </row>
    <row r="39" spans="1:15" x14ac:dyDescent="0.25">
      <c r="C39" s="101" t="s">
        <v>85</v>
      </c>
      <c r="D39" s="102"/>
      <c r="E39" s="131"/>
      <c r="F39" s="364" t="s">
        <v>86</v>
      </c>
      <c r="G39" s="365"/>
      <c r="H39" s="98"/>
      <c r="I39" s="98"/>
      <c r="J39" s="98"/>
      <c r="K39" s="58"/>
      <c r="L39" s="57"/>
      <c r="M39" s="57"/>
      <c r="N39" s="57"/>
      <c r="O39" s="57"/>
    </row>
    <row r="40" spans="1:15" ht="31.5" customHeight="1" x14ac:dyDescent="0.25">
      <c r="C40" s="114" t="s">
        <v>87</v>
      </c>
      <c r="D40" s="113"/>
      <c r="E40" s="145"/>
      <c r="F40" s="366" t="s">
        <v>88</v>
      </c>
      <c r="G40" s="367"/>
      <c r="H40" s="98"/>
      <c r="I40" s="98"/>
      <c r="J40" s="98"/>
      <c r="K40" s="58"/>
      <c r="L40" s="57"/>
      <c r="M40" s="57"/>
      <c r="N40" s="57"/>
      <c r="O40" s="57"/>
    </row>
    <row r="41" spans="1:15" x14ac:dyDescent="0.25">
      <c r="C41" s="101" t="s">
        <v>89</v>
      </c>
      <c r="D41" s="102"/>
      <c r="E41" s="131"/>
      <c r="F41" s="356">
        <v>0.09</v>
      </c>
      <c r="G41" s="357"/>
      <c r="H41" s="98"/>
      <c r="I41" s="98"/>
      <c r="J41" s="98"/>
      <c r="K41" s="59"/>
      <c r="L41" s="55"/>
    </row>
    <row r="42" spans="1:15" x14ac:dyDescent="0.25">
      <c r="C42" s="98"/>
      <c r="D42" s="98"/>
      <c r="E42" s="149"/>
      <c r="F42" s="150"/>
      <c r="G42" s="98"/>
      <c r="H42" s="98"/>
      <c r="I42" s="98"/>
      <c r="J42" s="98"/>
      <c r="K42" s="58"/>
      <c r="L42" s="57"/>
      <c r="M42" s="57"/>
      <c r="N42" s="57"/>
      <c r="O42" s="57"/>
    </row>
    <row r="43" spans="1:15" x14ac:dyDescent="0.25">
      <c r="C43" s="97" t="s">
        <v>90</v>
      </c>
      <c r="D43" s="98"/>
      <c r="E43" s="149"/>
      <c r="F43" s="150"/>
      <c r="G43" s="98"/>
      <c r="H43" s="98"/>
      <c r="I43" s="98"/>
      <c r="J43" s="98"/>
      <c r="K43" s="58"/>
      <c r="L43" s="57"/>
      <c r="M43" s="57"/>
      <c r="N43" s="57"/>
      <c r="O43" s="57"/>
    </row>
    <row r="44" spans="1:15" x14ac:dyDescent="0.25">
      <c r="C44" s="100"/>
      <c r="D44" s="98"/>
      <c r="E44" s="149"/>
      <c r="F44" s="150"/>
      <c r="G44" s="98"/>
      <c r="H44" s="98"/>
      <c r="I44" s="98"/>
      <c r="J44" s="98"/>
      <c r="K44" s="58"/>
      <c r="L44" s="57"/>
      <c r="M44" s="57"/>
      <c r="N44" s="57"/>
      <c r="O44" s="57"/>
    </row>
    <row r="45" spans="1:15" s="60" customFormat="1" x14ac:dyDescent="0.25">
      <c r="A45" s="151"/>
      <c r="B45" s="151"/>
      <c r="C45" s="368" t="s">
        <v>91</v>
      </c>
      <c r="D45" s="369"/>
      <c r="E45" s="152"/>
      <c r="F45" s="153">
        <v>0.03</v>
      </c>
      <c r="G45" s="131" t="s">
        <v>70</v>
      </c>
      <c r="H45" s="154" t="s">
        <v>92</v>
      </c>
      <c r="I45" s="98"/>
      <c r="J45" s="98"/>
      <c r="K45" s="58"/>
      <c r="L45" s="57"/>
      <c r="M45" s="57"/>
      <c r="N45" s="57"/>
      <c r="O45" s="57"/>
    </row>
    <row r="46" spans="1:15" s="60" customFormat="1" x14ac:dyDescent="0.25">
      <c r="A46" s="151"/>
      <c r="B46" s="151"/>
      <c r="C46" s="368" t="s">
        <v>93</v>
      </c>
      <c r="D46" s="369"/>
      <c r="E46" s="152"/>
      <c r="F46" s="371" t="s">
        <v>94</v>
      </c>
      <c r="G46" s="372"/>
      <c r="H46" s="154"/>
      <c r="I46" s="98"/>
      <c r="J46" s="98"/>
      <c r="K46" s="58"/>
      <c r="L46" s="57"/>
      <c r="M46" s="57"/>
      <c r="N46" s="57"/>
      <c r="O46" s="57"/>
    </row>
    <row r="47" spans="1:15" s="60" customFormat="1" ht="28.5" customHeight="1" x14ac:dyDescent="0.25">
      <c r="A47" s="151"/>
      <c r="B47" s="151"/>
      <c r="C47" s="368" t="s">
        <v>95</v>
      </c>
      <c r="D47" s="369"/>
      <c r="E47" s="370"/>
      <c r="F47" s="371" t="s">
        <v>96</v>
      </c>
      <c r="G47" s="372"/>
      <c r="H47" s="154"/>
      <c r="I47" s="98"/>
      <c r="J47" s="98"/>
      <c r="K47" s="58"/>
      <c r="L47" s="57"/>
      <c r="M47" s="57"/>
      <c r="N47" s="57"/>
      <c r="O47" s="57"/>
    </row>
    <row r="48" spans="1:15" ht="18" customHeight="1" x14ac:dyDescent="0.25">
      <c r="C48" s="101" t="s">
        <v>97</v>
      </c>
      <c r="D48" s="102"/>
      <c r="E48" s="131"/>
      <c r="F48" s="366" t="s">
        <v>98</v>
      </c>
      <c r="G48" s="367"/>
      <c r="H48" s="98"/>
      <c r="I48" s="98"/>
      <c r="J48" s="98"/>
      <c r="K48" s="59"/>
      <c r="L48" s="55"/>
    </row>
    <row r="49" spans="3:20" x14ac:dyDescent="0.25">
      <c r="C49" s="155" t="s">
        <v>75</v>
      </c>
      <c r="D49" s="156"/>
      <c r="E49" s="131"/>
      <c r="F49" s="373" t="s">
        <v>76</v>
      </c>
      <c r="G49" s="374"/>
      <c r="H49" s="98"/>
      <c r="I49" s="98"/>
      <c r="J49" s="98"/>
      <c r="K49" s="58"/>
      <c r="L49" s="57"/>
      <c r="M49" s="57"/>
      <c r="N49" s="57"/>
      <c r="O49" s="57"/>
    </row>
    <row r="50" spans="3:20" x14ac:dyDescent="0.25">
      <c r="C50" s="155" t="s">
        <v>99</v>
      </c>
      <c r="D50" s="156"/>
      <c r="E50" s="131"/>
      <c r="F50" s="373" t="s">
        <v>100</v>
      </c>
      <c r="G50" s="374"/>
      <c r="H50" s="98"/>
      <c r="I50" s="98"/>
      <c r="J50" s="98"/>
      <c r="K50" s="58"/>
      <c r="L50" s="57"/>
      <c r="M50" s="57"/>
      <c r="N50" s="57"/>
      <c r="O50" s="57"/>
    </row>
    <row r="51" spans="3:20" x14ac:dyDescent="0.25">
      <c r="C51" s="155" t="s">
        <v>101</v>
      </c>
      <c r="D51" s="156"/>
      <c r="E51" s="131"/>
      <c r="F51" s="375">
        <v>100000</v>
      </c>
      <c r="G51" s="376"/>
      <c r="H51" s="98"/>
      <c r="I51" s="98"/>
      <c r="J51" s="98"/>
      <c r="K51" s="58"/>
      <c r="L51" s="57"/>
      <c r="M51" s="57"/>
      <c r="N51" s="57"/>
      <c r="O51" s="57"/>
    </row>
    <row r="52" spans="3:20" x14ac:dyDescent="0.25">
      <c r="C52" s="155" t="s">
        <v>79</v>
      </c>
      <c r="D52" s="156"/>
      <c r="E52" s="131"/>
      <c r="F52" s="375" t="s">
        <v>102</v>
      </c>
      <c r="G52" s="376"/>
      <c r="H52" s="98"/>
      <c r="I52" s="98"/>
      <c r="J52" s="98"/>
      <c r="K52" s="59"/>
      <c r="L52" s="55"/>
    </row>
    <row r="53" spans="3:20" x14ac:dyDescent="0.25">
      <c r="C53" s="157"/>
      <c r="D53" s="158"/>
      <c r="E53" s="98"/>
      <c r="F53" s="159"/>
      <c r="G53" s="159"/>
      <c r="H53" s="98"/>
      <c r="I53" s="98"/>
      <c r="J53" s="98"/>
      <c r="K53" s="59"/>
      <c r="L53" s="55"/>
    </row>
    <row r="54" spans="3:20" x14ac:dyDescent="0.25">
      <c r="C54" s="160" t="s">
        <v>103</v>
      </c>
      <c r="D54" s="149"/>
      <c r="E54" s="149"/>
      <c r="F54" s="161"/>
      <c r="G54" s="161"/>
      <c r="H54" s="161"/>
      <c r="I54" s="161"/>
      <c r="J54" s="161"/>
      <c r="K54" s="61"/>
      <c r="L54" s="62"/>
      <c r="M54" s="62"/>
      <c r="N54" s="62"/>
      <c r="O54" s="62"/>
      <c r="P54" s="62"/>
      <c r="Q54" s="62"/>
      <c r="R54" s="62"/>
      <c r="S54" s="62"/>
      <c r="T54" s="62"/>
    </row>
    <row r="55" spans="3:20" x14ac:dyDescent="0.25">
      <c r="C55" s="162"/>
      <c r="D55" s="149"/>
      <c r="E55" s="149"/>
      <c r="F55" s="161"/>
      <c r="G55" s="161"/>
      <c r="H55" s="161"/>
      <c r="I55" s="161"/>
      <c r="J55" s="161"/>
      <c r="K55" s="61"/>
      <c r="L55" s="62"/>
      <c r="M55" s="62"/>
      <c r="N55" s="62"/>
      <c r="O55" s="62"/>
      <c r="P55" s="62"/>
      <c r="Q55" s="62"/>
      <c r="R55" s="62"/>
      <c r="S55" s="62"/>
      <c r="T55" s="62"/>
    </row>
    <row r="56" spans="3:20" x14ac:dyDescent="0.25">
      <c r="C56" s="163" t="s">
        <v>104</v>
      </c>
      <c r="D56" s="164"/>
      <c r="E56" s="165" t="s">
        <v>105</v>
      </c>
      <c r="F56" s="166" t="s">
        <v>106</v>
      </c>
      <c r="G56" s="161"/>
      <c r="H56" s="161"/>
      <c r="I56" s="161"/>
      <c r="J56" s="161"/>
      <c r="K56" s="61"/>
      <c r="L56" s="62"/>
      <c r="M56" s="62"/>
      <c r="N56" s="62"/>
      <c r="O56" s="62"/>
      <c r="P56" s="62"/>
      <c r="Q56" s="62"/>
      <c r="R56" s="62"/>
      <c r="S56" s="62"/>
      <c r="T56" s="62"/>
    </row>
    <row r="57" spans="3:20" x14ac:dyDescent="0.25">
      <c r="C57" s="155" t="s">
        <v>107</v>
      </c>
      <c r="D57" s="164"/>
      <c r="E57" s="167">
        <v>44</v>
      </c>
      <c r="F57" s="168">
        <v>62</v>
      </c>
      <c r="G57" s="161"/>
      <c r="H57" s="161"/>
      <c r="I57" s="161"/>
      <c r="J57" s="161"/>
      <c r="K57" s="61"/>
      <c r="L57" s="62"/>
      <c r="M57" s="62"/>
      <c r="N57" s="62"/>
      <c r="O57" s="62"/>
      <c r="P57" s="62"/>
      <c r="Q57" s="62"/>
      <c r="R57" s="62"/>
      <c r="S57" s="62"/>
      <c r="T57" s="62"/>
    </row>
    <row r="58" spans="3:20" x14ac:dyDescent="0.25">
      <c r="C58" s="155" t="s">
        <v>108</v>
      </c>
      <c r="D58" s="164"/>
      <c r="E58" s="168">
        <v>81500</v>
      </c>
      <c r="F58" s="168">
        <v>117500</v>
      </c>
      <c r="G58" s="161"/>
      <c r="H58" s="161"/>
      <c r="I58" s="161"/>
      <c r="J58" s="161"/>
      <c r="K58" s="61"/>
      <c r="L58" s="62"/>
      <c r="M58" s="62"/>
      <c r="N58" s="62"/>
      <c r="O58" s="62"/>
      <c r="P58" s="62"/>
      <c r="Q58" s="62"/>
      <c r="R58" s="62"/>
      <c r="S58" s="62"/>
      <c r="T58" s="62"/>
    </row>
    <row r="59" spans="3:20" x14ac:dyDescent="0.25">
      <c r="C59" s="155" t="s">
        <v>109</v>
      </c>
      <c r="D59" s="164"/>
      <c r="E59" s="168">
        <v>83000</v>
      </c>
      <c r="F59" s="168">
        <v>120000</v>
      </c>
      <c r="G59" s="161"/>
      <c r="H59" s="161"/>
      <c r="I59" s="161"/>
      <c r="J59" s="161"/>
      <c r="K59" s="61"/>
      <c r="L59" s="62"/>
      <c r="N59" s="63"/>
    </row>
    <row r="60" spans="3:20" x14ac:dyDescent="0.25">
      <c r="C60" s="155" t="s">
        <v>110</v>
      </c>
      <c r="D60" s="164"/>
      <c r="E60" s="168">
        <v>85000</v>
      </c>
      <c r="F60" s="168">
        <f>140000</f>
        <v>140000</v>
      </c>
      <c r="G60" s="161"/>
      <c r="H60" s="161"/>
      <c r="I60" s="161"/>
      <c r="J60" s="161"/>
      <c r="K60" s="61"/>
      <c r="L60" s="62"/>
      <c r="N60" s="63"/>
    </row>
    <row r="61" spans="3:20" x14ac:dyDescent="0.25">
      <c r="C61" s="155" t="s">
        <v>111</v>
      </c>
      <c r="D61" s="164"/>
      <c r="E61" s="169">
        <v>4</v>
      </c>
      <c r="F61" s="169">
        <v>29</v>
      </c>
      <c r="G61" s="161"/>
      <c r="H61" s="161"/>
      <c r="I61" s="161"/>
      <c r="J61" s="161"/>
      <c r="K61" s="61"/>
      <c r="L61" s="62"/>
      <c r="N61" s="63"/>
    </row>
    <row r="62" spans="3:20" x14ac:dyDescent="0.25">
      <c r="C62" s="155" t="s">
        <v>112</v>
      </c>
      <c r="D62" s="164"/>
      <c r="E62" s="168" t="s">
        <v>113</v>
      </c>
      <c r="F62" s="168" t="s">
        <v>113</v>
      </c>
      <c r="G62" s="161"/>
      <c r="H62" s="161"/>
      <c r="I62" s="161"/>
      <c r="J62" s="161"/>
      <c r="K62" s="61"/>
      <c r="L62" s="62"/>
      <c r="N62" s="63"/>
    </row>
    <row r="63" spans="3:20" x14ac:dyDescent="0.25">
      <c r="C63" s="155" t="s">
        <v>114</v>
      </c>
      <c r="D63" s="164"/>
      <c r="E63" s="168">
        <v>13000</v>
      </c>
      <c r="F63" s="168">
        <v>38200</v>
      </c>
      <c r="G63" s="161"/>
      <c r="H63" s="161"/>
      <c r="I63" s="161"/>
      <c r="J63" s="161"/>
      <c r="K63" s="61"/>
      <c r="L63" s="62"/>
      <c r="N63" s="63"/>
    </row>
    <row r="64" spans="3:20" x14ac:dyDescent="0.25">
      <c r="C64" s="155" t="s">
        <v>115</v>
      </c>
      <c r="D64" s="164"/>
      <c r="E64" s="168">
        <v>10000</v>
      </c>
      <c r="F64" s="168">
        <v>30700</v>
      </c>
      <c r="G64" s="161"/>
      <c r="H64" s="161"/>
      <c r="I64" s="161"/>
      <c r="J64" s="161"/>
      <c r="K64" s="61"/>
      <c r="L64" s="62"/>
      <c r="N64" s="63"/>
    </row>
    <row r="65" spans="1:14" x14ac:dyDescent="0.25">
      <c r="C65" s="160"/>
      <c r="D65" s="149"/>
      <c r="E65" s="170"/>
      <c r="F65" s="170"/>
      <c r="G65" s="161"/>
      <c r="H65" s="161"/>
      <c r="I65" s="161"/>
      <c r="J65" s="161"/>
      <c r="K65" s="61"/>
      <c r="L65" s="62"/>
      <c r="N65" s="63"/>
    </row>
    <row r="66" spans="1:14" x14ac:dyDescent="0.25">
      <c r="C66" s="171" t="s">
        <v>116</v>
      </c>
      <c r="D66" s="172"/>
      <c r="E66" s="166" t="s">
        <v>117</v>
      </c>
      <c r="F66" s="166" t="s">
        <v>118</v>
      </c>
      <c r="G66" s="166" t="s">
        <v>119</v>
      </c>
      <c r="H66" s="166" t="s">
        <v>120</v>
      </c>
      <c r="I66" s="161"/>
      <c r="J66" s="161"/>
      <c r="K66" s="61"/>
      <c r="L66" s="62"/>
      <c r="N66" s="63"/>
    </row>
    <row r="67" spans="1:14" x14ac:dyDescent="0.25">
      <c r="C67" s="148" t="s">
        <v>107</v>
      </c>
      <c r="D67" s="164"/>
      <c r="E67" s="168">
        <v>60</v>
      </c>
      <c r="F67" s="168">
        <v>69</v>
      </c>
      <c r="G67" s="168">
        <v>65</v>
      </c>
      <c r="H67" s="168">
        <v>68</v>
      </c>
      <c r="I67" s="161"/>
      <c r="J67" s="161"/>
      <c r="K67" s="61"/>
      <c r="L67" s="62"/>
      <c r="N67" s="63"/>
    </row>
    <row r="68" spans="1:14" x14ac:dyDescent="0.25">
      <c r="C68" s="175" t="s">
        <v>121</v>
      </c>
      <c r="D68" s="164"/>
      <c r="E68" s="176">
        <v>43831</v>
      </c>
      <c r="F68" s="176">
        <v>43101</v>
      </c>
      <c r="G68" s="176">
        <v>42370</v>
      </c>
      <c r="H68" s="176">
        <v>42370</v>
      </c>
      <c r="I68" s="161"/>
      <c r="J68" s="161"/>
      <c r="K68" s="61"/>
      <c r="L68" s="62"/>
      <c r="N68" s="63"/>
    </row>
    <row r="69" spans="1:14" x14ac:dyDescent="0.25">
      <c r="C69" s="175" t="s">
        <v>122</v>
      </c>
      <c r="D69" s="164"/>
      <c r="E69" s="168">
        <v>1200</v>
      </c>
      <c r="F69" s="168">
        <v>2500</v>
      </c>
      <c r="G69" s="168">
        <v>1800</v>
      </c>
      <c r="H69" s="168">
        <v>3000</v>
      </c>
      <c r="I69" s="161"/>
      <c r="J69" s="161"/>
      <c r="K69" s="61"/>
      <c r="L69" s="62"/>
      <c r="N69" s="63"/>
    </row>
    <row r="70" spans="1:14" x14ac:dyDescent="0.25">
      <c r="C70" s="175" t="s">
        <v>123</v>
      </c>
      <c r="D70" s="164"/>
      <c r="E70" s="168" t="s">
        <v>124</v>
      </c>
      <c r="F70" s="168" t="s">
        <v>124</v>
      </c>
      <c r="G70" s="168" t="s">
        <v>124</v>
      </c>
      <c r="H70" s="168" t="s">
        <v>124</v>
      </c>
      <c r="I70" s="161"/>
      <c r="J70" s="161"/>
      <c r="K70" s="61"/>
      <c r="L70" s="62"/>
      <c r="N70" s="63"/>
    </row>
    <row r="71" spans="1:14" x14ac:dyDescent="0.25">
      <c r="C71" s="98"/>
      <c r="D71" s="130"/>
      <c r="E71" s="98"/>
      <c r="F71" s="98"/>
      <c r="G71" s="98"/>
      <c r="H71" s="98"/>
      <c r="I71" s="98"/>
      <c r="J71" s="98"/>
      <c r="K71" s="64"/>
      <c r="L71" s="55"/>
    </row>
    <row r="72" spans="1:14" x14ac:dyDescent="0.25">
      <c r="C72" s="128" t="s">
        <v>125</v>
      </c>
      <c r="D72" s="98"/>
      <c r="E72" s="177"/>
      <c r="F72" s="178"/>
      <c r="G72" s="98"/>
      <c r="H72" s="178"/>
      <c r="I72" s="98"/>
      <c r="J72" s="98"/>
      <c r="K72" s="58"/>
    </row>
    <row r="73" spans="1:14" x14ac:dyDescent="0.25">
      <c r="C73" s="179"/>
      <c r="D73" s="98"/>
      <c r="E73" s="177"/>
      <c r="F73" s="178"/>
      <c r="G73" s="98"/>
      <c r="H73" s="178"/>
      <c r="I73" s="98"/>
      <c r="J73" s="98"/>
      <c r="K73" s="58"/>
    </row>
    <row r="74" spans="1:14" x14ac:dyDescent="0.25">
      <c r="C74" s="148"/>
      <c r="D74" s="164"/>
      <c r="E74" s="180">
        <v>2019</v>
      </c>
      <c r="F74" s="180">
        <f>E74+1</f>
        <v>2020</v>
      </c>
      <c r="G74" s="180">
        <f>F74+1</f>
        <v>2021</v>
      </c>
      <c r="H74" s="98"/>
      <c r="I74" s="98"/>
      <c r="J74" s="98"/>
      <c r="K74" s="58"/>
    </row>
    <row r="75" spans="1:14" ht="45.95" customHeight="1" x14ac:dyDescent="0.25">
      <c r="A75" s="181"/>
      <c r="B75" s="182"/>
      <c r="C75" s="377" t="s">
        <v>126</v>
      </c>
      <c r="D75" s="378"/>
      <c r="E75" s="183">
        <v>1250000</v>
      </c>
      <c r="F75" s="183">
        <f>E82</f>
        <v>1346700</v>
      </c>
      <c r="G75" s="183">
        <f>F82</f>
        <v>1048000</v>
      </c>
      <c r="H75" s="98"/>
      <c r="I75" s="98"/>
      <c r="J75" s="98"/>
      <c r="K75" s="58"/>
    </row>
    <row r="76" spans="1:14" x14ac:dyDescent="0.25">
      <c r="C76" s="173" t="s">
        <v>127</v>
      </c>
      <c r="D76" s="174"/>
      <c r="E76" s="183">
        <v>16500</v>
      </c>
      <c r="F76" s="183">
        <v>17000</v>
      </c>
      <c r="G76" s="183">
        <v>18000</v>
      </c>
      <c r="H76" s="98"/>
      <c r="I76" s="98"/>
      <c r="J76" s="98"/>
      <c r="K76" s="58"/>
    </row>
    <row r="77" spans="1:14" x14ac:dyDescent="0.25">
      <c r="C77" s="175" t="s">
        <v>128</v>
      </c>
      <c r="D77" s="164"/>
      <c r="E77" s="183">
        <v>60000</v>
      </c>
      <c r="F77" s="183">
        <v>70000</v>
      </c>
      <c r="G77" s="183">
        <v>95000</v>
      </c>
      <c r="H77" s="98"/>
      <c r="I77" s="98"/>
      <c r="J77" s="98"/>
      <c r="K77" s="58"/>
    </row>
    <row r="78" spans="1:14" x14ac:dyDescent="0.25">
      <c r="C78" s="175" t="s">
        <v>129</v>
      </c>
      <c r="D78" s="164"/>
      <c r="E78" s="183">
        <f>ROUND(F78/1.02,-3)</f>
        <v>-94000</v>
      </c>
      <c r="F78" s="183">
        <f>ROUND(G78/1.02,-3)</f>
        <v>-96000</v>
      </c>
      <c r="G78" s="183">
        <v>-98000</v>
      </c>
      <c r="H78" s="98"/>
      <c r="I78" s="98"/>
      <c r="J78" s="98"/>
      <c r="K78" s="58"/>
    </row>
    <row r="79" spans="1:14" x14ac:dyDescent="0.25">
      <c r="C79" s="175" t="s">
        <v>130</v>
      </c>
      <c r="D79" s="164"/>
      <c r="E79" s="183">
        <v>54200</v>
      </c>
      <c r="F79" s="183">
        <v>55300</v>
      </c>
      <c r="G79" s="183">
        <v>55700</v>
      </c>
      <c r="H79" s="97"/>
      <c r="I79" s="98"/>
      <c r="J79" s="98"/>
      <c r="K79" s="58"/>
    </row>
    <row r="80" spans="1:14" x14ac:dyDescent="0.25">
      <c r="C80" s="175" t="s">
        <v>131</v>
      </c>
      <c r="D80" s="164"/>
      <c r="E80" s="183">
        <v>-40000</v>
      </c>
      <c r="F80" s="183">
        <v>-45000</v>
      </c>
      <c r="G80" s="183">
        <v>-42000</v>
      </c>
      <c r="H80" s="98"/>
      <c r="I80" s="98"/>
      <c r="J80" s="98"/>
      <c r="K80" s="58"/>
    </row>
    <row r="81" spans="3:12" x14ac:dyDescent="0.25">
      <c r="C81" s="175" t="s">
        <v>132</v>
      </c>
      <c r="D81" s="164"/>
      <c r="E81" s="183">
        <v>100000</v>
      </c>
      <c r="F81" s="183">
        <v>-300000</v>
      </c>
      <c r="G81" s="183">
        <v>30000</v>
      </c>
      <c r="H81" s="184"/>
      <c r="I81" s="185"/>
      <c r="J81" s="98"/>
      <c r="K81" s="58"/>
    </row>
    <row r="82" spans="3:12" x14ac:dyDescent="0.25">
      <c r="C82" s="175" t="s">
        <v>133</v>
      </c>
      <c r="D82" s="164"/>
      <c r="E82" s="183">
        <f>SUM(E75:E81)</f>
        <v>1346700</v>
      </c>
      <c r="F82" s="183">
        <f>SUM(F75:F81)</f>
        <v>1048000</v>
      </c>
      <c r="G82" s="183">
        <f>SUM(G75:G81)</f>
        <v>1106700</v>
      </c>
      <c r="H82" s="98"/>
      <c r="I82" s="98"/>
      <c r="J82" s="98"/>
      <c r="K82" s="58"/>
    </row>
    <row r="83" spans="3:12" x14ac:dyDescent="0.25">
      <c r="C83" s="186" t="s">
        <v>367</v>
      </c>
      <c r="D83" s="158"/>
      <c r="E83" s="187"/>
      <c r="F83" s="187"/>
      <c r="G83" s="187"/>
      <c r="H83" s="98"/>
      <c r="I83" s="98"/>
      <c r="J83" s="98"/>
      <c r="K83" s="58"/>
    </row>
    <row r="84" spans="3:12" x14ac:dyDescent="0.25">
      <c r="C84" s="98"/>
      <c r="D84" s="130"/>
      <c r="E84" s="98"/>
      <c r="F84" s="98"/>
      <c r="G84" s="98"/>
      <c r="H84" s="98"/>
      <c r="I84" s="98"/>
      <c r="J84" s="98"/>
      <c r="K84" s="59"/>
      <c r="L84" s="55"/>
    </row>
    <row r="85" spans="3:12" x14ac:dyDescent="0.25">
      <c r="C85" s="128" t="s">
        <v>135</v>
      </c>
      <c r="D85" s="130"/>
      <c r="E85" s="98"/>
      <c r="F85" s="98"/>
      <c r="G85" s="98"/>
      <c r="H85" s="98"/>
      <c r="I85" s="98"/>
      <c r="J85" s="98"/>
      <c r="K85" s="59"/>
      <c r="L85" s="55"/>
    </row>
    <row r="86" spans="3:12" x14ac:dyDescent="0.25">
      <c r="C86" s="179"/>
      <c r="D86" s="130"/>
      <c r="E86" s="98"/>
      <c r="F86" s="98"/>
      <c r="G86" s="98"/>
      <c r="H86" s="98"/>
      <c r="I86" s="98"/>
      <c r="J86" s="98"/>
      <c r="K86" s="59"/>
      <c r="L86" s="55"/>
    </row>
    <row r="87" spans="3:12" ht="31.5" x14ac:dyDescent="0.25">
      <c r="C87" s="148"/>
      <c r="D87" s="164"/>
      <c r="E87" s="188" t="s">
        <v>136</v>
      </c>
      <c r="F87" s="188" t="s">
        <v>137</v>
      </c>
      <c r="G87" s="188" t="s">
        <v>138</v>
      </c>
      <c r="H87" s="98"/>
      <c r="I87" s="98"/>
      <c r="J87" s="130"/>
      <c r="K87" s="59"/>
    </row>
    <row r="88" spans="3:12" x14ac:dyDescent="0.25">
      <c r="C88" s="189" t="s">
        <v>139</v>
      </c>
      <c r="D88" s="164"/>
      <c r="E88" s="183">
        <v>1198000</v>
      </c>
      <c r="F88" s="183">
        <v>963000</v>
      </c>
      <c r="G88" s="183">
        <v>1242100</v>
      </c>
      <c r="H88" s="98"/>
      <c r="I88" s="98"/>
      <c r="J88" s="130"/>
      <c r="K88" s="59"/>
    </row>
    <row r="89" spans="3:12" x14ac:dyDescent="0.25">
      <c r="C89" s="189" t="s">
        <v>140</v>
      </c>
      <c r="D89" s="164"/>
      <c r="E89" s="183">
        <v>663000</v>
      </c>
      <c r="F89" s="183">
        <v>549400</v>
      </c>
      <c r="G89" s="183">
        <v>678000</v>
      </c>
      <c r="H89" s="98"/>
      <c r="I89" s="98"/>
      <c r="J89" s="130"/>
      <c r="K89" s="59"/>
    </row>
    <row r="90" spans="3:12" x14ac:dyDescent="0.25">
      <c r="C90" s="189" t="s">
        <v>141</v>
      </c>
      <c r="D90" s="164"/>
      <c r="E90" s="183">
        <v>850000</v>
      </c>
      <c r="F90" s="183">
        <v>707500</v>
      </c>
      <c r="G90" s="183">
        <v>870000</v>
      </c>
      <c r="H90" s="98"/>
      <c r="I90" s="98"/>
      <c r="J90" s="130"/>
      <c r="K90" s="59"/>
    </row>
    <row r="91" spans="3:12" x14ac:dyDescent="0.25">
      <c r="C91" s="98"/>
      <c r="D91" s="130"/>
      <c r="E91" s="98"/>
      <c r="F91" s="98"/>
      <c r="G91" s="98"/>
      <c r="H91" s="98"/>
      <c r="I91" s="98"/>
      <c r="J91" s="98"/>
      <c r="K91" s="59"/>
      <c r="L91" s="55"/>
    </row>
    <row r="92" spans="3:12" x14ac:dyDescent="0.25">
      <c r="C92" s="97" t="s">
        <v>142</v>
      </c>
      <c r="D92" s="130"/>
      <c r="E92" s="98"/>
      <c r="F92" s="98"/>
      <c r="G92" s="98"/>
      <c r="H92" s="98"/>
      <c r="I92" s="98"/>
      <c r="J92" s="98"/>
      <c r="K92" s="59"/>
      <c r="L92" s="55"/>
    </row>
    <row r="93" spans="3:12" x14ac:dyDescent="0.25">
      <c r="C93" s="100"/>
      <c r="D93" s="130"/>
      <c r="E93" s="98"/>
      <c r="F93" s="98"/>
      <c r="G93" s="98"/>
      <c r="H93" s="98"/>
      <c r="I93" s="98"/>
      <c r="J93" s="98"/>
      <c r="K93" s="59"/>
      <c r="L93" s="55"/>
    </row>
    <row r="94" spans="3:12" x14ac:dyDescent="0.25">
      <c r="C94" s="190"/>
      <c r="D94" s="191"/>
      <c r="E94" s="192" t="s">
        <v>143</v>
      </c>
      <c r="F94" s="193"/>
      <c r="G94" s="194"/>
      <c r="H94" s="98"/>
      <c r="I94" s="98"/>
      <c r="J94" s="98"/>
      <c r="K94" s="59"/>
      <c r="L94" s="55"/>
    </row>
    <row r="95" spans="3:12" x14ac:dyDescent="0.25">
      <c r="C95" s="195"/>
      <c r="D95" s="196"/>
      <c r="E95" s="197" t="s">
        <v>144</v>
      </c>
      <c r="F95" s="198" t="s">
        <v>145</v>
      </c>
      <c r="G95" s="199" t="s">
        <v>146</v>
      </c>
      <c r="H95" s="98"/>
      <c r="I95" s="98"/>
      <c r="J95" s="98"/>
      <c r="K95" s="58"/>
    </row>
    <row r="96" spans="3:12" x14ac:dyDescent="0.25">
      <c r="C96" s="200"/>
      <c r="D96" s="201"/>
      <c r="E96" s="202" t="s">
        <v>147</v>
      </c>
      <c r="F96" s="203" t="s">
        <v>147</v>
      </c>
      <c r="G96" s="204" t="s">
        <v>148</v>
      </c>
      <c r="H96" s="98"/>
      <c r="I96" s="98"/>
      <c r="J96" s="98"/>
      <c r="K96" s="58"/>
    </row>
    <row r="97" spans="1:12" x14ac:dyDescent="0.25">
      <c r="C97" s="114" t="s">
        <v>149</v>
      </c>
      <c r="D97" s="174"/>
      <c r="E97" s="205">
        <v>1800</v>
      </c>
      <c r="F97" s="206">
        <v>44197</v>
      </c>
      <c r="G97" s="207">
        <v>44561</v>
      </c>
      <c r="H97" s="98"/>
      <c r="I97" s="98"/>
      <c r="J97" s="98"/>
      <c r="K97" s="58"/>
    </row>
    <row r="98" spans="1:12" x14ac:dyDescent="0.25">
      <c r="C98" s="101" t="s">
        <v>149</v>
      </c>
      <c r="D98" s="164"/>
      <c r="E98" s="205">
        <v>1000</v>
      </c>
      <c r="F98" s="206">
        <v>44562</v>
      </c>
      <c r="G98" s="207">
        <v>48213</v>
      </c>
      <c r="I98" s="208"/>
      <c r="J98" s="208"/>
      <c r="K98" s="54"/>
      <c r="L98" s="55"/>
    </row>
    <row r="99" spans="1:12" x14ac:dyDescent="0.25">
      <c r="C99" s="101" t="s">
        <v>150</v>
      </c>
      <c r="D99" s="164"/>
      <c r="E99" s="205">
        <v>1500</v>
      </c>
      <c r="F99" s="206">
        <v>44562</v>
      </c>
      <c r="G99" s="207">
        <v>46387</v>
      </c>
      <c r="I99" s="125"/>
      <c r="J99" s="125"/>
      <c r="K99" s="54"/>
      <c r="L99" s="55"/>
    </row>
    <row r="100" spans="1:12" x14ac:dyDescent="0.25">
      <c r="C100" s="125"/>
      <c r="D100" s="125"/>
      <c r="E100" s="125"/>
      <c r="F100" s="125"/>
      <c r="G100" s="209"/>
      <c r="H100" s="209"/>
      <c r="I100" s="209"/>
      <c r="J100" s="209"/>
      <c r="K100" s="54"/>
      <c r="L100" s="55"/>
    </row>
    <row r="101" spans="1:12" x14ac:dyDescent="0.25">
      <c r="C101" s="125"/>
      <c r="D101" s="125"/>
      <c r="E101" s="125"/>
      <c r="F101" s="125"/>
      <c r="G101" s="209"/>
      <c r="H101" s="209"/>
      <c r="I101" s="209"/>
      <c r="J101" s="209"/>
      <c r="K101" s="54"/>
      <c r="L101" s="55"/>
    </row>
    <row r="102" spans="1:12" x14ac:dyDescent="0.25">
      <c r="A102" s="210" t="s">
        <v>6</v>
      </c>
      <c r="B102" s="211"/>
      <c r="C102" s="97" t="s">
        <v>151</v>
      </c>
      <c r="D102" s="98"/>
      <c r="E102" s="97"/>
      <c r="F102" s="98"/>
      <c r="G102" s="98"/>
      <c r="H102" s="98"/>
      <c r="I102" s="98"/>
      <c r="J102" s="212"/>
      <c r="K102" s="53"/>
      <c r="L102" s="55"/>
    </row>
    <row r="103" spans="1:12" x14ac:dyDescent="0.25">
      <c r="A103" s="210"/>
      <c r="B103" s="211"/>
      <c r="C103" s="97"/>
      <c r="D103" s="98"/>
      <c r="E103" s="97"/>
      <c r="F103" s="98"/>
      <c r="G103" s="98"/>
      <c r="H103" s="98"/>
      <c r="I103" s="98"/>
      <c r="J103" s="212"/>
      <c r="K103" s="53"/>
      <c r="L103" s="55"/>
    </row>
    <row r="104" spans="1:12" x14ac:dyDescent="0.25">
      <c r="A104" s="213"/>
      <c r="B104" s="213"/>
      <c r="C104" s="98"/>
      <c r="D104" s="98"/>
      <c r="E104" s="98"/>
      <c r="F104" s="98"/>
      <c r="G104" s="98"/>
      <c r="H104" s="98"/>
      <c r="I104" s="98"/>
      <c r="J104" s="212"/>
      <c r="K104" s="53"/>
      <c r="L104" s="55"/>
    </row>
    <row r="105" spans="1:12" x14ac:dyDescent="0.25">
      <c r="A105" s="213"/>
      <c r="B105" s="213"/>
      <c r="C105" s="214" t="s">
        <v>152</v>
      </c>
      <c r="D105" s="215"/>
      <c r="E105" s="215"/>
      <c r="F105" s="102"/>
      <c r="G105" s="102"/>
      <c r="H105" s="102"/>
      <c r="I105" s="131"/>
      <c r="J105" s="212"/>
      <c r="K105" s="53"/>
      <c r="L105" s="55"/>
    </row>
    <row r="106" spans="1:12" x14ac:dyDescent="0.25">
      <c r="A106" s="213"/>
      <c r="B106" s="213"/>
      <c r="C106" s="98"/>
      <c r="D106" s="98"/>
      <c r="E106" s="98"/>
      <c r="F106" s="98"/>
      <c r="G106" s="98"/>
      <c r="H106" s="98"/>
      <c r="I106" s="98"/>
      <c r="J106" s="212"/>
      <c r="K106" s="53"/>
      <c r="L106" s="55"/>
    </row>
    <row r="107" spans="1:12" x14ac:dyDescent="0.25">
      <c r="A107" s="213"/>
      <c r="B107" s="213"/>
      <c r="C107" s="97" t="s">
        <v>153</v>
      </c>
      <c r="D107" s="98"/>
      <c r="E107" s="98"/>
      <c r="F107" s="216"/>
      <c r="G107" s="217"/>
      <c r="H107" s="98"/>
      <c r="I107" s="98"/>
      <c r="J107" s="212"/>
      <c r="L107" s="55"/>
    </row>
    <row r="108" spans="1:12" x14ac:dyDescent="0.25">
      <c r="A108" s="213"/>
      <c r="B108" s="213"/>
      <c r="C108" s="98"/>
      <c r="D108" s="98"/>
      <c r="E108" s="98"/>
      <c r="F108" s="98"/>
      <c r="G108" s="98"/>
      <c r="H108" s="98"/>
      <c r="I108" s="98"/>
      <c r="J108" s="212"/>
      <c r="L108" s="55"/>
    </row>
    <row r="109" spans="1:12" x14ac:dyDescent="0.25">
      <c r="A109" s="213"/>
      <c r="B109" s="213"/>
      <c r="C109" s="97" t="s">
        <v>154</v>
      </c>
      <c r="D109" s="98"/>
      <c r="E109" s="98"/>
      <c r="F109" s="218"/>
      <c r="G109" s="98"/>
      <c r="H109" s="98"/>
      <c r="I109" s="98"/>
      <c r="J109" s="212"/>
      <c r="L109" s="55"/>
    </row>
    <row r="110" spans="1:12" x14ac:dyDescent="0.25">
      <c r="A110" s="213"/>
      <c r="B110" s="213"/>
      <c r="C110" s="98" t="s">
        <v>155</v>
      </c>
      <c r="D110" s="98"/>
      <c r="E110" s="98"/>
      <c r="F110" s="218"/>
      <c r="G110" s="98"/>
      <c r="H110" s="98"/>
      <c r="I110" s="98"/>
      <c r="J110" s="212"/>
      <c r="L110" s="55"/>
    </row>
    <row r="111" spans="1:12" x14ac:dyDescent="0.25">
      <c r="A111" s="213"/>
      <c r="B111" s="213"/>
      <c r="C111" s="97" t="s">
        <v>156</v>
      </c>
      <c r="D111" s="98"/>
      <c r="E111" s="98"/>
      <c r="F111" s="219">
        <f>F110+F109</f>
        <v>0</v>
      </c>
      <c r="G111" s="98"/>
      <c r="H111" s="98"/>
      <c r="I111" s="98"/>
      <c r="J111" s="212"/>
      <c r="L111" s="55"/>
    </row>
    <row r="112" spans="1:12" x14ac:dyDescent="0.25">
      <c r="A112" s="213"/>
      <c r="B112" s="213"/>
      <c r="C112" s="98"/>
      <c r="D112" s="98"/>
      <c r="E112" s="98"/>
      <c r="F112" s="98"/>
      <c r="G112" s="98"/>
      <c r="H112" s="98"/>
      <c r="I112" s="98"/>
      <c r="J112" s="212"/>
      <c r="L112" s="55"/>
    </row>
    <row r="113" spans="1:12" x14ac:dyDescent="0.25">
      <c r="A113" s="213"/>
      <c r="B113" s="213"/>
      <c r="C113" s="97" t="s">
        <v>157</v>
      </c>
      <c r="D113" s="98"/>
      <c r="E113" s="98"/>
      <c r="F113" s="219">
        <f>F107-F111</f>
        <v>0</v>
      </c>
      <c r="G113" s="98"/>
      <c r="H113" s="98"/>
      <c r="I113" s="98"/>
      <c r="J113" s="212"/>
      <c r="L113" s="55"/>
    </row>
    <row r="114" spans="1:12" x14ac:dyDescent="0.25">
      <c r="A114" s="213"/>
      <c r="B114" s="213"/>
      <c r="C114" s="220"/>
      <c r="D114" s="98"/>
      <c r="E114" s="98"/>
      <c r="F114" s="98"/>
      <c r="G114" s="98"/>
      <c r="H114" s="98"/>
      <c r="I114" s="98"/>
      <c r="J114" s="212"/>
      <c r="L114" s="55"/>
    </row>
    <row r="115" spans="1:12" x14ac:dyDescent="0.25">
      <c r="A115" s="213"/>
      <c r="B115" s="213"/>
      <c r="C115" s="98"/>
      <c r="D115" s="98"/>
      <c r="E115" s="98"/>
      <c r="F115" s="98"/>
      <c r="G115" s="98"/>
      <c r="H115" s="98"/>
      <c r="I115" s="98"/>
      <c r="J115" s="212"/>
      <c r="K115" s="54"/>
      <c r="L115" s="55"/>
    </row>
    <row r="116" spans="1:12" x14ac:dyDescent="0.25">
      <c r="A116" s="213"/>
      <c r="B116" s="213"/>
      <c r="C116" s="97" t="s">
        <v>158</v>
      </c>
      <c r="D116" s="98"/>
      <c r="E116" s="98"/>
      <c r="F116" s="216"/>
      <c r="G116" s="217"/>
      <c r="H116" s="98"/>
      <c r="I116" s="98"/>
      <c r="J116" s="212"/>
      <c r="K116" s="54"/>
      <c r="L116" s="55"/>
    </row>
    <row r="117" spans="1:12" x14ac:dyDescent="0.25">
      <c r="A117" s="213"/>
      <c r="B117" s="213"/>
      <c r="C117" s="97" t="s">
        <v>159</v>
      </c>
      <c r="D117" s="98"/>
      <c r="E117" s="97"/>
      <c r="F117" s="216"/>
      <c r="G117" s="98"/>
      <c r="H117" s="98"/>
      <c r="I117" s="98"/>
      <c r="J117" s="212"/>
      <c r="K117" s="54"/>
      <c r="L117" s="55"/>
    </row>
    <row r="118" spans="1:12" x14ac:dyDescent="0.25">
      <c r="A118" s="213"/>
      <c r="B118" s="213"/>
      <c r="C118" s="98"/>
      <c r="D118" s="98"/>
      <c r="E118" s="98"/>
      <c r="F118" s="98"/>
      <c r="G118" s="98"/>
      <c r="H118" s="98"/>
      <c r="I118" s="98"/>
      <c r="J118" s="212"/>
      <c r="K118" s="54"/>
      <c r="L118" s="55"/>
    </row>
    <row r="119" spans="1:12" x14ac:dyDescent="0.25">
      <c r="A119" s="213"/>
      <c r="B119" s="213"/>
      <c r="C119" s="97" t="s">
        <v>160</v>
      </c>
      <c r="D119" s="98"/>
      <c r="E119" s="98"/>
      <c r="F119" s="219">
        <f>F116-F117</f>
        <v>0</v>
      </c>
      <c r="G119" s="98"/>
      <c r="H119" s="98"/>
      <c r="I119" s="98"/>
      <c r="J119" s="212"/>
      <c r="K119" s="54"/>
      <c r="L119" s="55"/>
    </row>
    <row r="120" spans="1:12" x14ac:dyDescent="0.25">
      <c r="A120" s="213"/>
      <c r="B120" s="213"/>
      <c r="C120" s="220"/>
      <c r="D120" s="98"/>
      <c r="E120" s="220"/>
      <c r="F120" s="220"/>
      <c r="G120" s="220"/>
      <c r="H120" s="98"/>
      <c r="I120" s="220"/>
      <c r="J120" s="212"/>
      <c r="K120" s="54"/>
      <c r="L120" s="55"/>
    </row>
    <row r="121" spans="1:12" x14ac:dyDescent="0.25">
      <c r="A121" s="213"/>
      <c r="B121" s="213"/>
      <c r="C121" s="97" t="s">
        <v>161</v>
      </c>
      <c r="D121" s="221"/>
      <c r="E121" s="222"/>
      <c r="F121" s="223"/>
      <c r="G121" s="220"/>
      <c r="H121" s="98"/>
      <c r="I121" s="220"/>
      <c r="J121" s="212"/>
      <c r="L121" s="55"/>
    </row>
    <row r="122" spans="1:12" x14ac:dyDescent="0.25">
      <c r="A122" s="213"/>
      <c r="B122" s="213"/>
      <c r="C122" s="224"/>
      <c r="D122" s="98"/>
      <c r="E122" s="220"/>
      <c r="F122" s="220"/>
      <c r="G122" s="220"/>
      <c r="H122" s="220"/>
      <c r="I122" s="220"/>
      <c r="J122" s="212"/>
      <c r="L122" s="55"/>
    </row>
    <row r="123" spans="1:12" x14ac:dyDescent="0.25">
      <c r="A123" s="225" t="s">
        <v>9</v>
      </c>
      <c r="B123" s="213"/>
      <c r="C123" s="97" t="s">
        <v>162</v>
      </c>
      <c r="D123" s="98"/>
      <c r="E123" s="220"/>
      <c r="F123" s="220"/>
      <c r="G123" s="220"/>
      <c r="H123" s="220"/>
      <c r="I123" s="220"/>
      <c r="J123" s="212"/>
      <c r="L123" s="55"/>
    </row>
    <row r="124" spans="1:12" x14ac:dyDescent="0.25">
      <c r="A124" s="213"/>
      <c r="B124" s="213"/>
      <c r="C124" s="224"/>
      <c r="D124" s="98"/>
      <c r="E124" s="220"/>
      <c r="F124" s="220"/>
      <c r="G124" s="220"/>
      <c r="H124" s="220"/>
      <c r="I124" s="220"/>
      <c r="J124" s="212"/>
      <c r="L124" s="55"/>
    </row>
    <row r="125" spans="1:12" x14ac:dyDescent="0.25">
      <c r="A125" s="213"/>
      <c r="B125" s="213"/>
      <c r="C125" s="214" t="s">
        <v>152</v>
      </c>
      <c r="D125" s="102"/>
      <c r="E125" s="102"/>
      <c r="F125" s="102"/>
      <c r="G125" s="102"/>
      <c r="H125" s="226"/>
      <c r="I125" s="227"/>
      <c r="J125" s="212"/>
      <c r="L125" s="55"/>
    </row>
    <row r="126" spans="1:12" x14ac:dyDescent="0.25">
      <c r="A126" s="213"/>
      <c r="B126" s="213"/>
      <c r="C126" s="98"/>
      <c r="D126" s="98"/>
      <c r="E126" s="98"/>
      <c r="F126" s="98"/>
      <c r="G126" s="98"/>
      <c r="H126" s="220"/>
      <c r="I126" s="220"/>
      <c r="J126" s="212"/>
      <c r="K126" s="65"/>
      <c r="L126" s="55"/>
    </row>
    <row r="127" spans="1:12" x14ac:dyDescent="0.25">
      <c r="A127" s="213"/>
      <c r="B127" s="213"/>
      <c r="C127" s="97" t="s">
        <v>163</v>
      </c>
      <c r="D127" s="98"/>
      <c r="E127" s="97"/>
      <c r="F127" s="98"/>
      <c r="G127" s="98"/>
      <c r="H127" s="220"/>
      <c r="I127" s="220"/>
      <c r="J127" s="212"/>
      <c r="K127" s="65"/>
      <c r="L127" s="55"/>
    </row>
    <row r="128" spans="1:12" x14ac:dyDescent="0.25">
      <c r="A128" s="213"/>
      <c r="B128" s="213"/>
      <c r="C128" s="98" t="s">
        <v>164</v>
      </c>
      <c r="D128" s="98"/>
      <c r="E128" s="98"/>
      <c r="F128" s="218"/>
      <c r="G128" s="228"/>
      <c r="H128" s="220"/>
      <c r="I128" s="220"/>
      <c r="J128" s="212"/>
      <c r="K128" s="65"/>
      <c r="L128" s="55"/>
    </row>
    <row r="129" spans="1:12" x14ac:dyDescent="0.25">
      <c r="A129" s="213"/>
      <c r="B129" s="213"/>
      <c r="C129" s="98" t="s">
        <v>165</v>
      </c>
      <c r="D129" s="98"/>
      <c r="E129" s="98"/>
      <c r="F129" s="218"/>
      <c r="G129" s="98"/>
      <c r="H129" s="220"/>
      <c r="I129" s="220"/>
      <c r="J129" s="212"/>
      <c r="K129" s="65"/>
      <c r="L129" s="55"/>
    </row>
    <row r="130" spans="1:12" x14ac:dyDescent="0.25">
      <c r="A130" s="213"/>
      <c r="B130" s="213"/>
      <c r="C130" s="97" t="s">
        <v>156</v>
      </c>
      <c r="D130" s="98"/>
      <c r="E130" s="97"/>
      <c r="F130" s="219">
        <f>SUM(F128:F129)</f>
        <v>0</v>
      </c>
      <c r="G130" s="98"/>
      <c r="H130" s="220"/>
      <c r="I130" s="220"/>
      <c r="J130" s="212"/>
      <c r="K130" s="65"/>
      <c r="L130" s="55"/>
    </row>
    <row r="131" spans="1:12" x14ac:dyDescent="0.25">
      <c r="A131" s="213"/>
      <c r="B131" s="213"/>
      <c r="C131" s="220"/>
      <c r="D131" s="220"/>
      <c r="E131" s="220"/>
      <c r="F131" s="220"/>
      <c r="G131" s="220"/>
      <c r="H131" s="220"/>
      <c r="I131" s="220"/>
      <c r="J131" s="220"/>
      <c r="K131" s="65"/>
      <c r="L131" s="55"/>
    </row>
    <row r="132" spans="1:12" x14ac:dyDescent="0.25">
      <c r="A132" s="213"/>
      <c r="B132" s="213"/>
      <c r="C132" s="97" t="s">
        <v>166</v>
      </c>
      <c r="D132" s="97"/>
      <c r="E132" s="229"/>
      <c r="F132" s="97"/>
      <c r="G132" s="97"/>
      <c r="H132" s="220"/>
      <c r="I132" s="220"/>
      <c r="J132" s="220"/>
      <c r="K132" s="65"/>
      <c r="L132" s="55"/>
    </row>
    <row r="133" spans="1:12" x14ac:dyDescent="0.25">
      <c r="A133" s="213"/>
      <c r="B133" s="213"/>
      <c r="C133" s="97"/>
      <c r="D133" s="97"/>
      <c r="E133" s="97"/>
      <c r="F133" s="97"/>
      <c r="G133" s="97"/>
      <c r="H133" s="220"/>
      <c r="I133" s="220"/>
      <c r="J133" s="220"/>
      <c r="K133" s="65"/>
      <c r="L133" s="55"/>
    </row>
    <row r="134" spans="1:12" x14ac:dyDescent="0.25">
      <c r="A134" s="213"/>
      <c r="B134" s="213"/>
      <c r="C134" s="230" t="s">
        <v>167</v>
      </c>
      <c r="D134" s="231"/>
      <c r="E134" s="232" t="s">
        <v>168</v>
      </c>
      <c r="F134" s="233" t="s">
        <v>169</v>
      </c>
      <c r="G134" s="233" t="s">
        <v>170</v>
      </c>
      <c r="H134" s="233" t="s">
        <v>171</v>
      </c>
      <c r="I134" s="228"/>
      <c r="J134" s="220"/>
      <c r="K134" s="65"/>
      <c r="L134" s="55"/>
    </row>
    <row r="135" spans="1:12" x14ac:dyDescent="0.25">
      <c r="A135" s="213"/>
      <c r="B135" s="213"/>
      <c r="C135" s="230" t="s">
        <v>172</v>
      </c>
      <c r="D135" s="231"/>
      <c r="E135" s="234"/>
      <c r="F135" s="235"/>
      <c r="G135" s="235"/>
      <c r="H135" s="235"/>
      <c r="I135" s="220"/>
      <c r="J135" s="220"/>
      <c r="K135" s="65"/>
      <c r="L135" s="55"/>
    </row>
    <row r="136" spans="1:12" x14ac:dyDescent="0.25">
      <c r="A136" s="213"/>
      <c r="B136" s="213"/>
      <c r="C136" s="230" t="s">
        <v>173</v>
      </c>
      <c r="D136" s="231"/>
      <c r="E136" s="234"/>
      <c r="F136" s="235"/>
      <c r="G136" s="235"/>
      <c r="H136" s="235"/>
      <c r="I136" s="220"/>
      <c r="J136" s="220"/>
      <c r="K136" s="65"/>
      <c r="L136" s="55"/>
    </row>
    <row r="137" spans="1:12" x14ac:dyDescent="0.25">
      <c r="A137" s="213"/>
      <c r="B137" s="213"/>
      <c r="C137" s="233" t="s">
        <v>174</v>
      </c>
      <c r="D137" s="231"/>
      <c r="E137" s="236"/>
      <c r="F137" s="236"/>
      <c r="G137" s="236"/>
      <c r="H137" s="236"/>
      <c r="I137" s="220"/>
      <c r="J137" s="220"/>
      <c r="K137" s="65"/>
      <c r="L137" s="55"/>
    </row>
    <row r="138" spans="1:12" x14ac:dyDescent="0.25">
      <c r="A138" s="213"/>
      <c r="B138" s="213"/>
      <c r="C138" s="233" t="s">
        <v>175</v>
      </c>
      <c r="D138" s="231"/>
      <c r="E138" s="234"/>
      <c r="F138" s="235"/>
      <c r="G138" s="235"/>
      <c r="H138" s="235"/>
      <c r="I138" s="220"/>
      <c r="J138" s="220"/>
      <c r="K138" s="65"/>
      <c r="L138" s="55"/>
    </row>
    <row r="139" spans="1:12" x14ac:dyDescent="0.25">
      <c r="A139" s="213"/>
      <c r="B139" s="211"/>
      <c r="C139" s="233" t="s">
        <v>176</v>
      </c>
      <c r="D139" s="231"/>
      <c r="E139" s="236"/>
      <c r="F139" s="236"/>
      <c r="G139" s="236"/>
      <c r="H139" s="236"/>
      <c r="I139" s="220"/>
      <c r="J139" s="220"/>
      <c r="L139" s="55"/>
    </row>
    <row r="140" spans="1:12" x14ac:dyDescent="0.25">
      <c r="A140" s="213"/>
      <c r="B140" s="213"/>
      <c r="C140" s="233" t="s">
        <v>177</v>
      </c>
      <c r="D140" s="231"/>
      <c r="E140" s="236"/>
      <c r="F140" s="236"/>
      <c r="G140" s="236"/>
      <c r="H140" s="236"/>
      <c r="I140" s="220"/>
      <c r="J140" s="220"/>
      <c r="L140" s="55"/>
    </row>
    <row r="141" spans="1:12" x14ac:dyDescent="0.25">
      <c r="A141" s="220"/>
      <c r="B141" s="220"/>
      <c r="C141" s="220"/>
      <c r="D141" s="98"/>
      <c r="E141" s="97"/>
      <c r="F141" s="97"/>
      <c r="G141" s="98"/>
      <c r="H141" s="98"/>
      <c r="I141" s="220"/>
      <c r="J141" s="220"/>
      <c r="K141" s="54"/>
      <c r="L141" s="55"/>
    </row>
    <row r="142" spans="1:12" x14ac:dyDescent="0.25">
      <c r="A142" s="209"/>
      <c r="B142" s="209"/>
      <c r="C142" s="209"/>
      <c r="D142" s="209"/>
      <c r="E142" s="209"/>
      <c r="F142" s="209"/>
      <c r="G142" s="209"/>
      <c r="H142" s="209"/>
      <c r="I142" s="209"/>
      <c r="J142" s="209"/>
      <c r="K142" s="54"/>
      <c r="L142" s="55"/>
    </row>
    <row r="143" spans="1:12" x14ac:dyDescent="0.25">
      <c r="C143" s="98" t="s">
        <v>178</v>
      </c>
      <c r="D143" s="209"/>
      <c r="E143" s="125"/>
      <c r="F143" s="125"/>
      <c r="G143" s="125"/>
      <c r="H143" s="125"/>
      <c r="I143" s="125"/>
      <c r="J143" s="125"/>
      <c r="K143" s="54"/>
      <c r="L143" s="55"/>
    </row>
    <row r="144" spans="1:12" x14ac:dyDescent="0.25">
      <c r="C144" s="125"/>
      <c r="D144" s="209"/>
      <c r="E144" s="125"/>
      <c r="F144" s="125"/>
      <c r="G144" s="125"/>
      <c r="H144" s="125"/>
      <c r="I144" s="125"/>
      <c r="J144" s="125"/>
      <c r="K144" s="54"/>
      <c r="L144" s="55"/>
    </row>
    <row r="145" spans="3:12" ht="15.75" customHeight="1" x14ac:dyDescent="0.25">
      <c r="C145" s="368" t="s">
        <v>179</v>
      </c>
      <c r="D145" s="369"/>
      <c r="E145" s="370"/>
      <c r="F145" s="237">
        <v>6.5000000000000002E-2</v>
      </c>
      <c r="G145" s="238" t="s">
        <v>180</v>
      </c>
      <c r="H145" s="228"/>
      <c r="I145" s="125"/>
      <c r="J145" s="125"/>
      <c r="K145" s="54"/>
      <c r="L145" s="55"/>
    </row>
    <row r="146" spans="3:12" ht="15.75" customHeight="1" x14ac:dyDescent="0.25">
      <c r="C146" s="368" t="s">
        <v>91</v>
      </c>
      <c r="D146" s="369"/>
      <c r="E146" s="370"/>
      <c r="F146" s="237">
        <v>4.9000000000000002E-2</v>
      </c>
      <c r="G146" s="238" t="s">
        <v>180</v>
      </c>
      <c r="H146" s="125"/>
      <c r="I146" s="125"/>
      <c r="J146" s="125"/>
      <c r="K146" s="54"/>
      <c r="L146" s="55"/>
    </row>
    <row r="147" spans="3:12" ht="15.75" customHeight="1" x14ac:dyDescent="0.25">
      <c r="C147" s="368" t="s">
        <v>93</v>
      </c>
      <c r="D147" s="369"/>
      <c r="E147" s="370"/>
      <c r="F147" s="382" t="s">
        <v>181</v>
      </c>
      <c r="G147" s="383"/>
      <c r="H147" s="125"/>
      <c r="I147" s="125"/>
      <c r="J147" s="125"/>
      <c r="K147" s="54"/>
      <c r="L147" s="55"/>
    </row>
    <row r="148" spans="3:12" ht="15.75" customHeight="1" x14ac:dyDescent="0.25">
      <c r="C148" s="368" t="s">
        <v>182</v>
      </c>
      <c r="D148" s="369"/>
      <c r="E148" s="370"/>
      <c r="F148" s="237">
        <v>6.3E-2</v>
      </c>
      <c r="G148" s="238"/>
      <c r="H148" s="125"/>
      <c r="I148" s="125"/>
      <c r="J148" s="125"/>
      <c r="K148" s="54"/>
      <c r="L148" s="55"/>
    </row>
    <row r="149" spans="3:12" x14ac:dyDescent="0.25">
      <c r="C149" s="239" t="s">
        <v>183</v>
      </c>
      <c r="D149" s="98"/>
      <c r="E149" s="98"/>
      <c r="F149" s="125"/>
      <c r="G149" s="125"/>
      <c r="H149" s="125"/>
      <c r="I149" s="125"/>
      <c r="J149" s="125"/>
      <c r="K149" s="54"/>
      <c r="L149" s="55"/>
    </row>
    <row r="150" spans="3:12" x14ac:dyDescent="0.25">
      <c r="C150" s="94"/>
      <c r="D150" s="98"/>
      <c r="E150" s="98"/>
      <c r="F150" s="125"/>
      <c r="G150" s="125"/>
      <c r="H150" s="125"/>
      <c r="I150" s="125"/>
      <c r="J150" s="125"/>
      <c r="K150" s="54"/>
      <c r="L150" s="55"/>
    </row>
    <row r="151" spans="3:12" x14ac:dyDescent="0.25">
      <c r="C151" s="128" t="s">
        <v>125</v>
      </c>
      <c r="D151" s="98"/>
      <c r="E151" s="177"/>
      <c r="F151" s="125"/>
      <c r="G151" s="125"/>
      <c r="H151" s="125"/>
      <c r="I151" s="125"/>
      <c r="J151" s="125"/>
      <c r="K151" s="54"/>
      <c r="L151" s="55"/>
    </row>
    <row r="152" spans="3:12" x14ac:dyDescent="0.25">
      <c r="C152" s="179"/>
      <c r="D152" s="98"/>
      <c r="E152" s="177"/>
      <c r="F152" s="125"/>
      <c r="G152" s="125"/>
      <c r="H152" s="125"/>
      <c r="I152" s="125"/>
      <c r="J152" s="125"/>
      <c r="K152" s="54"/>
      <c r="L152" s="55"/>
    </row>
    <row r="153" spans="3:12" x14ac:dyDescent="0.25">
      <c r="C153" s="240"/>
      <c r="D153" s="231"/>
      <c r="E153" s="180">
        <v>2022</v>
      </c>
      <c r="F153" s="125"/>
      <c r="G153" s="125"/>
      <c r="H153" s="125"/>
      <c r="I153" s="125"/>
      <c r="J153" s="125"/>
      <c r="K153" s="54"/>
      <c r="L153" s="55"/>
    </row>
    <row r="154" spans="3:12" ht="46.5" customHeight="1" x14ac:dyDescent="0.25">
      <c r="C154" s="384" t="s">
        <v>126</v>
      </c>
      <c r="D154" s="385"/>
      <c r="E154" s="183">
        <v>1106700</v>
      </c>
      <c r="F154" s="125"/>
      <c r="G154" s="125"/>
      <c r="H154" s="125"/>
      <c r="I154" s="125"/>
      <c r="J154" s="125"/>
      <c r="K154" s="54"/>
      <c r="L154" s="55"/>
    </row>
    <row r="155" spans="3:12" x14ac:dyDescent="0.25">
      <c r="C155" s="241" t="s">
        <v>368</v>
      </c>
      <c r="D155" s="231"/>
      <c r="E155" s="183">
        <v>85262</v>
      </c>
      <c r="F155" s="242"/>
      <c r="G155" s="243"/>
      <c r="H155" s="243"/>
      <c r="I155" s="243"/>
      <c r="J155" s="243"/>
      <c r="K155" s="66"/>
      <c r="L155" s="55"/>
    </row>
    <row r="156" spans="3:12" x14ac:dyDescent="0.25">
      <c r="C156" s="241" t="s">
        <v>129</v>
      </c>
      <c r="D156" s="231"/>
      <c r="E156" s="183">
        <v>-84000</v>
      </c>
      <c r="F156" s="242"/>
      <c r="G156" s="243"/>
      <c r="H156" s="243"/>
      <c r="I156" s="243"/>
      <c r="J156" s="243"/>
      <c r="K156" s="66"/>
      <c r="L156" s="55"/>
    </row>
    <row r="157" spans="3:12" x14ac:dyDescent="0.25">
      <c r="C157" s="241" t="s">
        <v>130</v>
      </c>
      <c r="D157" s="231"/>
      <c r="E157" s="183">
        <v>39600</v>
      </c>
      <c r="F157" s="125"/>
      <c r="G157" s="244"/>
      <c r="H157" s="125"/>
      <c r="I157" s="125"/>
      <c r="J157" s="125"/>
      <c r="K157" s="54"/>
      <c r="L157" s="55"/>
    </row>
    <row r="158" spans="3:12" x14ac:dyDescent="0.25">
      <c r="C158" s="241" t="s">
        <v>131</v>
      </c>
      <c r="D158" s="231"/>
      <c r="E158" s="183">
        <v>-45000</v>
      </c>
      <c r="F158" s="125"/>
      <c r="G158" s="125"/>
      <c r="H158" s="125"/>
      <c r="I158" s="125"/>
      <c r="J158" s="125"/>
      <c r="K158" s="54"/>
      <c r="L158" s="55"/>
    </row>
    <row r="159" spans="3:12" x14ac:dyDescent="0.25">
      <c r="C159" s="241" t="s">
        <v>184</v>
      </c>
      <c r="D159" s="231"/>
      <c r="E159" s="183">
        <v>190000</v>
      </c>
      <c r="F159" s="125"/>
      <c r="G159" s="125"/>
      <c r="H159" s="125"/>
      <c r="I159" s="125"/>
      <c r="J159" s="125"/>
      <c r="K159" s="54"/>
      <c r="L159" s="55"/>
    </row>
    <row r="160" spans="3:12" x14ac:dyDescent="0.25">
      <c r="C160" s="241" t="s">
        <v>133</v>
      </c>
      <c r="D160" s="231"/>
      <c r="E160" s="183">
        <f>SUM(E154:E159)</f>
        <v>1292562</v>
      </c>
      <c r="F160" s="125"/>
      <c r="G160" s="125"/>
      <c r="H160" s="125"/>
      <c r="I160" s="125"/>
      <c r="J160" s="125"/>
      <c r="K160" s="54"/>
      <c r="L160" s="55"/>
    </row>
    <row r="161" spans="3:12" x14ac:dyDescent="0.25">
      <c r="C161" s="186" t="s">
        <v>134</v>
      </c>
      <c r="D161" s="98"/>
      <c r="E161" s="98"/>
      <c r="F161" s="125"/>
      <c r="G161" s="125"/>
      <c r="H161" s="125"/>
      <c r="I161" s="125"/>
      <c r="J161" s="125"/>
      <c r="K161" s="54"/>
      <c r="L161" s="55"/>
    </row>
    <row r="162" spans="3:12" x14ac:dyDescent="0.25">
      <c r="C162" s="94"/>
      <c r="D162" s="98"/>
      <c r="E162" s="98"/>
      <c r="F162" s="125"/>
      <c r="G162" s="125"/>
      <c r="H162" s="125"/>
      <c r="I162" s="125"/>
      <c r="J162" s="125"/>
      <c r="K162" s="54"/>
      <c r="L162" s="55"/>
    </row>
    <row r="163" spans="3:12" x14ac:dyDescent="0.25">
      <c r="C163" s="128" t="s">
        <v>185</v>
      </c>
      <c r="D163" s="98"/>
      <c r="E163" s="98"/>
      <c r="F163" s="125"/>
      <c r="G163" s="125"/>
      <c r="H163" s="125"/>
      <c r="I163" s="125"/>
      <c r="J163" s="125"/>
      <c r="K163" s="54"/>
      <c r="L163" s="55"/>
    </row>
    <row r="164" spans="3:12" x14ac:dyDescent="0.25">
      <c r="C164" s="179"/>
      <c r="D164" s="98"/>
      <c r="E164" s="98"/>
      <c r="F164" s="125"/>
      <c r="G164" s="125"/>
      <c r="H164" s="125"/>
      <c r="I164" s="125"/>
      <c r="J164" s="125"/>
      <c r="K164" s="54"/>
      <c r="L164" s="55"/>
    </row>
    <row r="165" spans="3:12" x14ac:dyDescent="0.25">
      <c r="C165" s="245" t="s">
        <v>186</v>
      </c>
      <c r="D165" s="231"/>
      <c r="E165" s="246" t="s">
        <v>187</v>
      </c>
      <c r="F165" s="180" t="s">
        <v>188</v>
      </c>
      <c r="G165" s="125"/>
      <c r="H165" s="125"/>
      <c r="I165" s="125"/>
      <c r="J165" s="209"/>
      <c r="K165" s="54"/>
    </row>
    <row r="166" spans="3:12" x14ac:dyDescent="0.25">
      <c r="C166" s="247" t="s">
        <v>105</v>
      </c>
      <c r="D166" s="231"/>
      <c r="E166" s="248" t="s">
        <v>33</v>
      </c>
      <c r="F166" s="183">
        <f>E60</f>
        <v>85000</v>
      </c>
      <c r="G166" s="125"/>
      <c r="H166" s="125"/>
      <c r="I166" s="125"/>
      <c r="J166" s="209"/>
      <c r="K166" s="54"/>
    </row>
    <row r="167" spans="3:12" x14ac:dyDescent="0.25">
      <c r="C167" s="247" t="s">
        <v>106</v>
      </c>
      <c r="D167" s="231"/>
      <c r="E167" s="248" t="s">
        <v>33</v>
      </c>
      <c r="F167" s="183">
        <f>F60*1.025</f>
        <v>143500</v>
      </c>
      <c r="G167" s="125"/>
      <c r="H167" s="125"/>
      <c r="I167" s="125"/>
      <c r="J167" s="209"/>
      <c r="K167" s="54"/>
    </row>
    <row r="168" spans="3:12" x14ac:dyDescent="0.25">
      <c r="C168" s="94"/>
      <c r="D168" s="125"/>
      <c r="E168" s="125"/>
      <c r="F168" s="125"/>
      <c r="G168" s="125"/>
      <c r="H168" s="125"/>
      <c r="I168" s="125"/>
      <c r="J168" s="125"/>
      <c r="K168" s="54"/>
      <c r="L168" s="55"/>
    </row>
    <row r="169" spans="3:12" x14ac:dyDescent="0.25">
      <c r="C169" s="97" t="s">
        <v>189</v>
      </c>
      <c r="D169" s="98"/>
      <c r="E169" s="98"/>
      <c r="F169" s="125"/>
      <c r="G169" s="125"/>
      <c r="H169" s="125"/>
      <c r="I169" s="212"/>
      <c r="J169" s="212"/>
    </row>
    <row r="170" spans="3:12" x14ac:dyDescent="0.25">
      <c r="C170" s="249"/>
      <c r="D170" s="98"/>
      <c r="E170" s="98"/>
      <c r="F170" s="125"/>
      <c r="G170" s="125"/>
      <c r="H170" s="125"/>
      <c r="I170" s="212"/>
      <c r="J170" s="212"/>
    </row>
    <row r="171" spans="3:12" x14ac:dyDescent="0.25">
      <c r="C171" s="250" t="s">
        <v>190</v>
      </c>
      <c r="D171" s="98"/>
      <c r="E171" s="98"/>
      <c r="F171" s="125"/>
      <c r="G171" s="125"/>
      <c r="H171" s="125"/>
      <c r="I171" s="212"/>
      <c r="J171" s="212"/>
    </row>
    <row r="172" spans="3:12" ht="15.6" customHeight="1" x14ac:dyDescent="0.25">
      <c r="D172" s="251"/>
      <c r="E172" s="251"/>
      <c r="I172" s="212"/>
      <c r="J172" s="212"/>
    </row>
    <row r="173" spans="3:12" x14ac:dyDescent="0.25">
      <c r="C173" s="98"/>
      <c r="D173" s="252" t="s">
        <v>191</v>
      </c>
      <c r="E173" s="252" t="s">
        <v>192</v>
      </c>
      <c r="I173" s="125"/>
      <c r="J173" s="125"/>
    </row>
    <row r="174" spans="3:12" ht="18.75" x14ac:dyDescent="0.25">
      <c r="C174" s="253" t="s">
        <v>250</v>
      </c>
      <c r="D174" s="254">
        <v>15.97</v>
      </c>
      <c r="E174" s="254">
        <v>12.79</v>
      </c>
      <c r="I174" s="125"/>
      <c r="J174" s="125"/>
    </row>
    <row r="175" spans="3:12" ht="18.75" x14ac:dyDescent="0.25">
      <c r="C175" s="253" t="s">
        <v>251</v>
      </c>
      <c r="D175" s="254">
        <v>15.68</v>
      </c>
      <c r="E175" s="254">
        <v>12.62</v>
      </c>
      <c r="I175" s="125"/>
      <c r="J175" s="125"/>
    </row>
    <row r="176" spans="3:12" ht="18.75" x14ac:dyDescent="0.25">
      <c r="C176" s="253" t="s">
        <v>252</v>
      </c>
      <c r="D176" s="254">
        <v>15.39</v>
      </c>
      <c r="E176" s="254">
        <v>12.44</v>
      </c>
      <c r="I176" s="255"/>
      <c r="J176" s="255"/>
    </row>
    <row r="177" spans="3:12" ht="18.75" x14ac:dyDescent="0.25">
      <c r="C177" s="253" t="s">
        <v>253</v>
      </c>
      <c r="D177" s="254">
        <v>15.08</v>
      </c>
      <c r="E177" s="254">
        <v>12.25</v>
      </c>
      <c r="I177" s="256"/>
      <c r="J177" s="256"/>
    </row>
    <row r="178" spans="3:12" ht="18.75" x14ac:dyDescent="0.25">
      <c r="C178" s="253" t="s">
        <v>254</v>
      </c>
      <c r="D178" s="254">
        <v>14.77</v>
      </c>
      <c r="E178" s="254">
        <v>12.05</v>
      </c>
      <c r="I178" s="125"/>
      <c r="J178" s="125"/>
    </row>
    <row r="179" spans="3:12" ht="18.75" x14ac:dyDescent="0.25">
      <c r="C179" s="253" t="s">
        <v>255</v>
      </c>
      <c r="D179" s="254">
        <v>14.44</v>
      </c>
      <c r="E179" s="254">
        <v>11.85</v>
      </c>
      <c r="I179" s="125"/>
      <c r="J179" s="125"/>
    </row>
    <row r="180" spans="3:12" ht="18.75" x14ac:dyDescent="0.25">
      <c r="C180" s="253" t="s">
        <v>256</v>
      </c>
      <c r="D180" s="254">
        <v>14.11</v>
      </c>
      <c r="E180" s="254">
        <v>11.63</v>
      </c>
      <c r="I180" s="257"/>
      <c r="J180" s="257"/>
    </row>
    <row r="181" spans="3:12" ht="18.75" x14ac:dyDescent="0.25">
      <c r="C181" s="253" t="s">
        <v>257</v>
      </c>
      <c r="D181" s="254">
        <v>13.77</v>
      </c>
      <c r="E181" s="254">
        <v>11.41</v>
      </c>
      <c r="I181" s="257"/>
      <c r="J181" s="257"/>
    </row>
    <row r="182" spans="3:12" ht="18.75" x14ac:dyDescent="0.25">
      <c r="C182" s="253" t="s">
        <v>258</v>
      </c>
      <c r="D182" s="254">
        <v>13.42</v>
      </c>
      <c r="E182" s="254">
        <v>11.18</v>
      </c>
      <c r="I182" s="125"/>
      <c r="J182" s="125"/>
      <c r="K182" s="53"/>
      <c r="L182" s="57"/>
    </row>
    <row r="183" spans="3:12" ht="18.75" x14ac:dyDescent="0.25">
      <c r="C183" s="253" t="s">
        <v>259</v>
      </c>
      <c r="D183" s="254">
        <v>13.06</v>
      </c>
      <c r="E183" s="254">
        <v>10.93</v>
      </c>
      <c r="I183" s="125"/>
      <c r="J183" s="125"/>
      <c r="K183" s="53"/>
      <c r="L183" s="57"/>
    </row>
    <row r="184" spans="3:12" ht="18.75" x14ac:dyDescent="0.25">
      <c r="C184" s="253" t="s">
        <v>260</v>
      </c>
      <c r="D184" s="254">
        <v>12.69</v>
      </c>
      <c r="E184" s="254">
        <v>10.68</v>
      </c>
      <c r="I184" s="125"/>
      <c r="J184" s="125"/>
      <c r="K184" s="53"/>
      <c r="L184" s="57"/>
    </row>
    <row r="185" spans="3:12" ht="18.75" x14ac:dyDescent="0.25">
      <c r="C185" s="258"/>
      <c r="D185" s="149"/>
      <c r="E185" s="149"/>
      <c r="I185" s="125"/>
      <c r="J185" s="125"/>
      <c r="K185" s="53"/>
      <c r="L185" s="57"/>
    </row>
    <row r="186" spans="3:12" ht="18.75" x14ac:dyDescent="0.25">
      <c r="C186" s="258"/>
      <c r="D186" s="149"/>
      <c r="E186" s="149"/>
      <c r="I186" s="125"/>
      <c r="J186" s="125"/>
      <c r="K186" s="53"/>
      <c r="L186" s="57"/>
    </row>
    <row r="187" spans="3:12" x14ac:dyDescent="0.25">
      <c r="C187" s="98"/>
      <c r="D187" s="98"/>
      <c r="E187" s="98"/>
      <c r="I187" s="125"/>
      <c r="J187" s="125"/>
      <c r="K187" s="53"/>
      <c r="L187" s="57"/>
    </row>
    <row r="188" spans="3:12" x14ac:dyDescent="0.25">
      <c r="C188" s="250" t="s">
        <v>369</v>
      </c>
      <c r="D188" s="98"/>
      <c r="E188" s="98"/>
      <c r="I188" s="125"/>
      <c r="J188" s="125"/>
      <c r="K188" s="53"/>
      <c r="L188" s="57"/>
    </row>
    <row r="189" spans="3:12" x14ac:dyDescent="0.25">
      <c r="C189" s="98"/>
      <c r="D189" s="98"/>
      <c r="E189" s="98"/>
      <c r="I189" s="125"/>
      <c r="J189" s="125"/>
      <c r="K189" s="53"/>
      <c r="L189" s="57"/>
    </row>
    <row r="190" spans="3:12" x14ac:dyDescent="0.25">
      <c r="C190" s="98"/>
      <c r="D190" s="259" t="s">
        <v>193</v>
      </c>
      <c r="E190" s="259" t="s">
        <v>194</v>
      </c>
      <c r="I190" s="125"/>
      <c r="J190" s="125"/>
      <c r="K190" s="53"/>
      <c r="L190" s="57"/>
    </row>
    <row r="191" spans="3:12" ht="18.75" x14ac:dyDescent="0.25">
      <c r="C191" s="253" t="s">
        <v>261</v>
      </c>
      <c r="D191" s="254">
        <v>11.1</v>
      </c>
      <c r="E191" s="254">
        <v>10.27</v>
      </c>
      <c r="I191" s="125"/>
      <c r="J191" s="125"/>
      <c r="K191" s="53"/>
      <c r="L191" s="57"/>
    </row>
    <row r="192" spans="3:12" ht="18.75" x14ac:dyDescent="0.25">
      <c r="C192" s="253" t="s">
        <v>262</v>
      </c>
      <c r="D192" s="254">
        <v>10.47</v>
      </c>
      <c r="E192" s="254">
        <v>9.68</v>
      </c>
      <c r="I192" s="125"/>
      <c r="J192" s="125"/>
      <c r="K192" s="53"/>
      <c r="L192" s="57"/>
    </row>
    <row r="193" spans="3:12" ht="18.75" x14ac:dyDescent="0.25">
      <c r="C193" s="253" t="s">
        <v>263</v>
      </c>
      <c r="D193" s="254">
        <v>9.8800000000000008</v>
      </c>
      <c r="E193" s="254">
        <v>9.1300000000000008</v>
      </c>
      <c r="I193" s="125"/>
      <c r="J193" s="125"/>
      <c r="K193" s="53"/>
      <c r="L193" s="57"/>
    </row>
    <row r="194" spans="3:12" ht="18.75" x14ac:dyDescent="0.25">
      <c r="C194" s="253" t="s">
        <v>264</v>
      </c>
      <c r="D194" s="254">
        <v>9.31</v>
      </c>
      <c r="E194" s="254">
        <v>8.6</v>
      </c>
      <c r="I194" s="125"/>
      <c r="J194" s="125"/>
      <c r="K194" s="53"/>
      <c r="L194" s="57"/>
    </row>
    <row r="195" spans="3:12" ht="18.75" x14ac:dyDescent="0.25">
      <c r="C195" s="253" t="s">
        <v>265</v>
      </c>
      <c r="D195" s="254">
        <v>8.77</v>
      </c>
      <c r="E195" s="254">
        <v>8.09</v>
      </c>
      <c r="I195" s="125"/>
      <c r="J195" s="125"/>
      <c r="K195" s="53"/>
      <c r="L195" s="57"/>
    </row>
    <row r="196" spans="3:12" ht="18.75" x14ac:dyDescent="0.25">
      <c r="C196" s="253" t="s">
        <v>266</v>
      </c>
      <c r="D196" s="254">
        <v>8.26</v>
      </c>
      <c r="E196" s="254">
        <v>7.61</v>
      </c>
      <c r="I196" s="125"/>
      <c r="J196" s="125"/>
      <c r="K196" s="53"/>
      <c r="L196" s="57"/>
    </row>
    <row r="197" spans="3:12" ht="18.75" x14ac:dyDescent="0.25">
      <c r="C197" s="253" t="s">
        <v>267</v>
      </c>
      <c r="D197" s="254">
        <v>7.77</v>
      </c>
      <c r="E197" s="254">
        <v>7.16</v>
      </c>
      <c r="I197" s="125"/>
      <c r="J197" s="125"/>
      <c r="K197" s="53"/>
      <c r="L197" s="57"/>
    </row>
    <row r="198" spans="3:12" ht="18.75" x14ac:dyDescent="0.25">
      <c r="C198" s="253" t="s">
        <v>268</v>
      </c>
      <c r="D198" s="254">
        <v>7.31</v>
      </c>
      <c r="E198" s="254">
        <v>6.73</v>
      </c>
      <c r="I198" s="125"/>
      <c r="J198" s="125"/>
      <c r="K198" s="53"/>
      <c r="L198" s="57"/>
    </row>
    <row r="199" spans="3:12" ht="18.75" x14ac:dyDescent="0.25">
      <c r="C199" s="253" t="s">
        <v>269</v>
      </c>
      <c r="D199" s="254">
        <v>6.86</v>
      </c>
      <c r="E199" s="254">
        <v>6.31</v>
      </c>
      <c r="I199" s="125"/>
      <c r="J199" s="125"/>
      <c r="K199" s="53"/>
      <c r="L199" s="57"/>
    </row>
    <row r="200" spans="3:12" ht="18.75" x14ac:dyDescent="0.25">
      <c r="C200" s="253" t="s">
        <v>270</v>
      </c>
      <c r="D200" s="254">
        <v>6.44</v>
      </c>
      <c r="E200" s="254">
        <v>5.92</v>
      </c>
      <c r="I200" s="125"/>
      <c r="J200" s="125"/>
      <c r="K200" s="53"/>
      <c r="L200" s="57"/>
    </row>
    <row r="201" spans="3:12" ht="18.75" x14ac:dyDescent="0.25">
      <c r="C201" s="253" t="s">
        <v>271</v>
      </c>
      <c r="D201" s="254">
        <v>6.04</v>
      </c>
      <c r="E201" s="254">
        <v>5.55</v>
      </c>
      <c r="I201" s="125"/>
      <c r="J201" s="125"/>
      <c r="K201" s="53"/>
      <c r="L201" s="57"/>
    </row>
    <row r="202" spans="3:12" ht="18.75" x14ac:dyDescent="0.25">
      <c r="C202" s="253" t="s">
        <v>251</v>
      </c>
      <c r="D202" s="254">
        <v>15.81</v>
      </c>
      <c r="E202" s="254">
        <v>15.05</v>
      </c>
      <c r="I202" s="125"/>
      <c r="J202" s="125"/>
      <c r="K202" s="53"/>
      <c r="L202" s="57"/>
    </row>
    <row r="203" spans="3:12" ht="18.75" x14ac:dyDescent="0.25">
      <c r="C203" s="253" t="s">
        <v>252</v>
      </c>
      <c r="D203" s="254">
        <v>15.54</v>
      </c>
      <c r="E203" s="254">
        <v>14.79</v>
      </c>
      <c r="I203" s="125"/>
      <c r="J203" s="125"/>
      <c r="K203" s="53"/>
      <c r="L203" s="57"/>
    </row>
    <row r="204" spans="3:12" ht="18.75" x14ac:dyDescent="0.25">
      <c r="C204" s="253" t="s">
        <v>253</v>
      </c>
      <c r="D204" s="254">
        <v>15.25</v>
      </c>
      <c r="E204" s="254">
        <v>14.53</v>
      </c>
      <c r="I204" s="125"/>
      <c r="J204" s="125"/>
      <c r="K204" s="53"/>
      <c r="L204" s="57"/>
    </row>
    <row r="205" spans="3:12" ht="18.75" x14ac:dyDescent="0.25">
      <c r="C205" s="253" t="s">
        <v>254</v>
      </c>
      <c r="D205" s="254">
        <v>14.96</v>
      </c>
      <c r="E205" s="254">
        <v>14.26</v>
      </c>
      <c r="I205" s="125"/>
      <c r="J205" s="125"/>
      <c r="K205" s="53"/>
      <c r="L205" s="57"/>
    </row>
    <row r="206" spans="3:12" ht="18.75" x14ac:dyDescent="0.25">
      <c r="C206" s="253" t="s">
        <v>255</v>
      </c>
      <c r="D206" s="254">
        <v>14.66</v>
      </c>
      <c r="E206" s="254">
        <v>13.98</v>
      </c>
      <c r="I206" s="125"/>
      <c r="J206" s="125"/>
      <c r="K206" s="53"/>
      <c r="L206" s="57"/>
    </row>
    <row r="207" spans="3:12" ht="18.75" x14ac:dyDescent="0.25">
      <c r="C207" s="253" t="s">
        <v>256</v>
      </c>
      <c r="D207" s="254">
        <v>14.34</v>
      </c>
      <c r="E207" s="254">
        <v>13.7</v>
      </c>
      <c r="I207" s="125"/>
      <c r="J207" s="125"/>
      <c r="K207" s="53"/>
      <c r="L207" s="57"/>
    </row>
    <row r="208" spans="3:12" ht="18.75" x14ac:dyDescent="0.25">
      <c r="C208" s="253" t="s">
        <v>260</v>
      </c>
      <c r="D208" s="254">
        <v>12.99</v>
      </c>
      <c r="E208" s="254">
        <v>12.45</v>
      </c>
      <c r="I208" s="125"/>
      <c r="J208" s="125"/>
      <c r="K208" s="53"/>
      <c r="L208" s="57"/>
    </row>
    <row r="209" spans="1:12" x14ac:dyDescent="0.25">
      <c r="I209" s="125"/>
      <c r="J209" s="125"/>
      <c r="K209" s="53"/>
      <c r="L209" s="57"/>
    </row>
    <row r="210" spans="1:12" x14ac:dyDescent="0.25">
      <c r="I210" s="125"/>
      <c r="J210" s="125"/>
      <c r="K210" s="53"/>
      <c r="L210" s="57"/>
    </row>
    <row r="211" spans="1:12" x14ac:dyDescent="0.25">
      <c r="A211" s="225" t="s">
        <v>195</v>
      </c>
      <c r="B211" s="211"/>
      <c r="C211" s="97" t="s">
        <v>196</v>
      </c>
      <c r="D211" s="98"/>
      <c r="E211" s="97"/>
      <c r="F211" s="98"/>
      <c r="G211" s="98"/>
      <c r="H211" s="98"/>
      <c r="I211" s="98"/>
      <c r="J211" s="98"/>
    </row>
    <row r="212" spans="1:12" x14ac:dyDescent="0.25">
      <c r="A212" s="220"/>
      <c r="B212" s="213"/>
      <c r="C212" s="98"/>
      <c r="D212" s="98"/>
      <c r="E212" s="98"/>
      <c r="F212" s="98"/>
      <c r="G212" s="98"/>
      <c r="H212" s="98"/>
      <c r="I212" s="98"/>
      <c r="J212" s="98"/>
    </row>
    <row r="213" spans="1:12" x14ac:dyDescent="0.25">
      <c r="A213" s="220"/>
      <c r="B213" s="213"/>
      <c r="C213" s="214" t="s">
        <v>152</v>
      </c>
      <c r="D213" s="102"/>
      <c r="E213" s="102"/>
      <c r="F213" s="102"/>
      <c r="G213" s="102"/>
      <c r="H213" s="226"/>
      <c r="I213" s="227"/>
      <c r="J213" s="98"/>
    </row>
    <row r="214" spans="1:12" x14ac:dyDescent="0.25">
      <c r="A214" s="220"/>
      <c r="B214" s="213"/>
      <c r="C214" s="98"/>
      <c r="D214" s="98"/>
      <c r="E214" s="98"/>
      <c r="F214" s="98"/>
      <c r="G214" s="98"/>
      <c r="H214" s="98"/>
      <c r="I214" s="98"/>
      <c r="J214" s="98"/>
    </row>
    <row r="215" spans="1:12" x14ac:dyDescent="0.25">
      <c r="A215" s="220"/>
      <c r="B215" s="213"/>
      <c r="C215" s="97" t="s">
        <v>197</v>
      </c>
      <c r="D215" s="98"/>
      <c r="E215" s="98"/>
      <c r="F215" s="216"/>
      <c r="G215" s="260"/>
      <c r="H215" s="98"/>
      <c r="I215" s="98"/>
      <c r="J215" s="98"/>
    </row>
    <row r="216" spans="1:12" x14ac:dyDescent="0.25">
      <c r="A216" s="220"/>
      <c r="B216" s="213"/>
      <c r="C216" s="98"/>
      <c r="D216" s="98"/>
      <c r="E216" s="98"/>
      <c r="F216" s="98"/>
      <c r="G216" s="98"/>
      <c r="H216" s="98"/>
      <c r="I216" s="98"/>
      <c r="J216" s="98"/>
    </row>
    <row r="217" spans="1:12" x14ac:dyDescent="0.25">
      <c r="A217" s="220"/>
      <c r="B217" s="213"/>
      <c r="C217" s="97" t="s">
        <v>198</v>
      </c>
      <c r="D217" s="98"/>
      <c r="E217" s="98"/>
      <c r="F217" s="218"/>
      <c r="G217" s="98"/>
      <c r="H217" s="98"/>
      <c r="I217" s="98"/>
      <c r="J217" s="98"/>
    </row>
    <row r="218" spans="1:12" x14ac:dyDescent="0.25">
      <c r="A218" s="220"/>
      <c r="B218" s="213"/>
      <c r="C218" s="98" t="s">
        <v>155</v>
      </c>
      <c r="D218" s="98"/>
      <c r="E218" s="98"/>
      <c r="F218" s="218"/>
      <c r="G218" s="98"/>
      <c r="H218" s="98"/>
      <c r="I218" s="98"/>
      <c r="J218" s="98"/>
    </row>
    <row r="219" spans="1:12" x14ac:dyDescent="0.25">
      <c r="A219" s="220"/>
      <c r="B219" s="213"/>
      <c r="C219" s="97" t="s">
        <v>156</v>
      </c>
      <c r="D219" s="98"/>
      <c r="E219" s="98"/>
      <c r="F219" s="219">
        <f>F218+F217</f>
        <v>0</v>
      </c>
      <c r="G219" s="98"/>
      <c r="H219" s="98"/>
      <c r="I219" s="98"/>
      <c r="J219" s="98"/>
    </row>
    <row r="220" spans="1:12" x14ac:dyDescent="0.25">
      <c r="A220" s="220"/>
      <c r="B220" s="213"/>
      <c r="C220" s="98"/>
      <c r="D220" s="98"/>
      <c r="E220" s="98"/>
      <c r="F220" s="98"/>
      <c r="G220" s="98"/>
      <c r="H220" s="98"/>
      <c r="I220" s="98"/>
      <c r="J220" s="98"/>
    </row>
    <row r="221" spans="1:12" x14ac:dyDescent="0.25">
      <c r="A221" s="220"/>
      <c r="B221" s="213"/>
      <c r="C221" s="97" t="s">
        <v>199</v>
      </c>
      <c r="D221" s="98"/>
      <c r="E221" s="98"/>
      <c r="F221" s="219">
        <f>F215-F219</f>
        <v>0</v>
      </c>
      <c r="G221" s="98"/>
      <c r="H221" s="98"/>
      <c r="I221" s="98"/>
      <c r="J221" s="212"/>
    </row>
    <row r="222" spans="1:12" x14ac:dyDescent="0.25">
      <c r="A222" s="220"/>
      <c r="B222" s="213"/>
      <c r="C222" s="220"/>
      <c r="D222" s="98"/>
      <c r="E222" s="98"/>
      <c r="F222" s="98"/>
      <c r="G222" s="98"/>
      <c r="H222" s="98"/>
      <c r="I222" s="98"/>
      <c r="J222" s="212"/>
    </row>
    <row r="223" spans="1:12" x14ac:dyDescent="0.25">
      <c r="A223" s="220"/>
      <c r="B223" s="213"/>
      <c r="C223" s="98"/>
      <c r="D223" s="98"/>
      <c r="E223" s="98"/>
      <c r="F223" s="98"/>
      <c r="G223" s="98"/>
      <c r="H223" s="98"/>
      <c r="I223" s="98"/>
      <c r="J223" s="212"/>
    </row>
    <row r="224" spans="1:12" x14ac:dyDescent="0.25">
      <c r="A224" s="220"/>
      <c r="B224" s="213"/>
      <c r="C224" s="97" t="s">
        <v>158</v>
      </c>
      <c r="D224" s="98"/>
      <c r="E224" s="98"/>
      <c r="F224" s="216"/>
      <c r="G224" s="98"/>
      <c r="H224" s="98"/>
      <c r="I224" s="98"/>
      <c r="J224" s="212"/>
    </row>
    <row r="225" spans="1:10" x14ac:dyDescent="0.25">
      <c r="A225" s="220"/>
      <c r="B225" s="213"/>
      <c r="C225" s="97" t="s">
        <v>159</v>
      </c>
      <c r="D225" s="98"/>
      <c r="E225" s="97"/>
      <c r="F225" s="216"/>
      <c r="G225" s="98"/>
      <c r="H225" s="98"/>
      <c r="I225" s="98"/>
      <c r="J225" s="212"/>
    </row>
    <row r="226" spans="1:10" x14ac:dyDescent="0.25">
      <c r="A226" s="220"/>
      <c r="B226" s="213"/>
      <c r="C226" s="98"/>
      <c r="D226" s="98"/>
      <c r="E226" s="98"/>
      <c r="F226" s="98"/>
      <c r="G226" s="98"/>
      <c r="H226" s="98"/>
      <c r="I226" s="98"/>
      <c r="J226" s="212"/>
    </row>
    <row r="227" spans="1:10" x14ac:dyDescent="0.25">
      <c r="A227" s="220"/>
      <c r="B227" s="213"/>
      <c r="C227" s="97" t="s">
        <v>160</v>
      </c>
      <c r="D227" s="98"/>
      <c r="E227" s="98"/>
      <c r="F227" s="219">
        <f>F224-F225</f>
        <v>0</v>
      </c>
      <c r="G227" s="220"/>
      <c r="H227" s="98"/>
      <c r="I227" s="98"/>
      <c r="J227" s="212"/>
    </row>
    <row r="228" spans="1:10" x14ac:dyDescent="0.25">
      <c r="A228" s="220"/>
      <c r="B228" s="213"/>
      <c r="C228" s="220"/>
      <c r="D228" s="98"/>
      <c r="E228" s="220"/>
      <c r="F228" s="220"/>
      <c r="G228" s="220"/>
      <c r="H228" s="98"/>
      <c r="I228" s="98"/>
      <c r="J228" s="212"/>
    </row>
    <row r="229" spans="1:10" x14ac:dyDescent="0.25">
      <c r="A229" s="220"/>
      <c r="B229" s="213"/>
      <c r="C229" s="220"/>
      <c r="D229" s="98"/>
      <c r="E229" s="220"/>
      <c r="F229" s="220"/>
      <c r="G229" s="220"/>
      <c r="H229" s="98"/>
      <c r="I229" s="98"/>
      <c r="J229" s="98"/>
    </row>
    <row r="230" spans="1:10" x14ac:dyDescent="0.25">
      <c r="A230" s="261" t="s">
        <v>200</v>
      </c>
      <c r="B230" s="211"/>
      <c r="C230" s="97" t="s">
        <v>201</v>
      </c>
      <c r="D230" s="98"/>
      <c r="E230" s="224"/>
      <c r="F230" s="224"/>
      <c r="G230" s="224"/>
      <c r="H230" s="98"/>
      <c r="I230" s="98"/>
      <c r="J230" s="98"/>
    </row>
    <row r="231" spans="1:10" x14ac:dyDescent="0.25">
      <c r="A231" s="220"/>
      <c r="B231" s="213"/>
      <c r="C231" s="97"/>
      <c r="D231" s="98"/>
      <c r="E231" s="220"/>
      <c r="F231" s="220"/>
      <c r="G231" s="220"/>
      <c r="H231" s="98"/>
      <c r="I231" s="98"/>
      <c r="J231" s="98"/>
    </row>
    <row r="232" spans="1:10" x14ac:dyDescent="0.25">
      <c r="A232" s="220"/>
      <c r="B232" s="213"/>
      <c r="C232" s="224"/>
      <c r="D232" s="98"/>
      <c r="E232" s="220"/>
      <c r="F232" s="220"/>
      <c r="G232" s="220"/>
      <c r="H232" s="98"/>
      <c r="I232" s="98"/>
      <c r="J232" s="98"/>
    </row>
    <row r="233" spans="1:10" x14ac:dyDescent="0.25">
      <c r="A233" s="220"/>
      <c r="B233" s="213"/>
      <c r="C233" s="214" t="s">
        <v>152</v>
      </c>
      <c r="D233" s="102"/>
      <c r="E233" s="102"/>
      <c r="F233" s="102"/>
      <c r="G233" s="102"/>
      <c r="H233" s="226"/>
      <c r="I233" s="227"/>
      <c r="J233" s="98"/>
    </row>
    <row r="234" spans="1:10" x14ac:dyDescent="0.25">
      <c r="A234" s="220"/>
      <c r="B234" s="213"/>
      <c r="C234" s="98"/>
      <c r="D234" s="98"/>
      <c r="E234" s="98"/>
      <c r="F234" s="98"/>
      <c r="G234" s="98"/>
      <c r="H234" s="98"/>
      <c r="I234" s="98"/>
      <c r="J234" s="98"/>
    </row>
    <row r="235" spans="1:10" x14ac:dyDescent="0.25">
      <c r="A235" s="220"/>
      <c r="B235" s="213"/>
      <c r="C235" s="97" t="s">
        <v>202</v>
      </c>
      <c r="D235" s="98"/>
      <c r="E235" s="97"/>
      <c r="F235" s="98"/>
      <c r="G235" s="98"/>
      <c r="H235" s="98"/>
      <c r="I235" s="98"/>
      <c r="J235" s="98"/>
    </row>
    <row r="236" spans="1:10" x14ac:dyDescent="0.25">
      <c r="A236" s="220"/>
      <c r="B236" s="213"/>
      <c r="C236" s="98" t="s">
        <v>164</v>
      </c>
      <c r="D236" s="98"/>
      <c r="E236" s="98"/>
      <c r="F236" s="218"/>
      <c r="G236" s="98"/>
      <c r="H236" s="98"/>
      <c r="I236" s="98"/>
      <c r="J236" s="98"/>
    </row>
    <row r="237" spans="1:10" x14ac:dyDescent="0.25">
      <c r="A237" s="220"/>
      <c r="B237" s="213"/>
      <c r="C237" s="98" t="s">
        <v>165</v>
      </c>
      <c r="D237" s="98"/>
      <c r="E237" s="98"/>
      <c r="F237" s="218"/>
      <c r="G237" s="98"/>
      <c r="H237" s="98"/>
      <c r="I237" s="98"/>
      <c r="J237" s="212"/>
    </row>
    <row r="238" spans="1:10" x14ac:dyDescent="0.25">
      <c r="A238" s="220"/>
      <c r="B238" s="213"/>
      <c r="C238" s="97" t="s">
        <v>156</v>
      </c>
      <c r="D238" s="98"/>
      <c r="E238" s="97"/>
      <c r="F238" s="219">
        <f>SUM(F236:F237)</f>
        <v>0</v>
      </c>
      <c r="G238" s="98"/>
      <c r="H238" s="98"/>
      <c r="I238" s="98"/>
      <c r="J238" s="212"/>
    </row>
    <row r="239" spans="1:10" x14ac:dyDescent="0.25">
      <c r="A239" s="220"/>
      <c r="B239" s="213"/>
      <c r="C239" s="97"/>
      <c r="D239" s="98"/>
      <c r="E239" s="97"/>
      <c r="F239" s="262"/>
      <c r="H239" s="98"/>
      <c r="I239" s="98"/>
      <c r="J239" s="212"/>
    </row>
    <row r="240" spans="1:10" x14ac:dyDescent="0.25">
      <c r="A240" s="220"/>
      <c r="B240" s="213"/>
      <c r="C240" s="97" t="s">
        <v>203</v>
      </c>
      <c r="D240" s="97"/>
      <c r="E240" s="97"/>
      <c r="F240" s="97"/>
      <c r="G240" s="97"/>
      <c r="H240" s="220"/>
      <c r="I240" s="98"/>
      <c r="J240" s="212"/>
    </row>
    <row r="241" spans="1:14" x14ac:dyDescent="0.25">
      <c r="A241" s="220"/>
      <c r="B241" s="213"/>
      <c r="C241" s="97"/>
      <c r="D241" s="97"/>
      <c r="E241" s="97"/>
      <c r="F241" s="97"/>
      <c r="G241" s="97"/>
      <c r="H241" s="220"/>
      <c r="I241" s="98"/>
      <c r="J241" s="212"/>
    </row>
    <row r="242" spans="1:14" x14ac:dyDescent="0.25">
      <c r="A242" s="220"/>
      <c r="B242" s="213"/>
      <c r="C242" s="213"/>
      <c r="D242" s="233" t="s">
        <v>167</v>
      </c>
      <c r="E242" s="232" t="s">
        <v>168</v>
      </c>
      <c r="F242" s="233" t="s">
        <v>169</v>
      </c>
      <c r="G242" s="233" t="s">
        <v>170</v>
      </c>
      <c r="H242" s="233" t="s">
        <v>171</v>
      </c>
      <c r="I242" s="98"/>
      <c r="J242" s="212"/>
    </row>
    <row r="243" spans="1:14" x14ac:dyDescent="0.25">
      <c r="A243" s="220"/>
      <c r="B243" s="213"/>
      <c r="C243" s="213"/>
      <c r="D243" s="233" t="s">
        <v>172</v>
      </c>
      <c r="E243" s="234"/>
      <c r="F243" s="235"/>
      <c r="G243" s="235"/>
      <c r="H243" s="235"/>
      <c r="I243" s="98"/>
      <c r="J243" s="212"/>
    </row>
    <row r="244" spans="1:14" x14ac:dyDescent="0.25">
      <c r="A244" s="220"/>
      <c r="B244" s="213"/>
      <c r="C244" s="213"/>
      <c r="D244" s="233" t="s">
        <v>173</v>
      </c>
      <c r="E244" s="234"/>
      <c r="F244" s="235"/>
      <c r="G244" s="235"/>
      <c r="H244" s="235"/>
      <c r="I244" s="98"/>
      <c r="J244" s="212"/>
    </row>
    <row r="245" spans="1:14" x14ac:dyDescent="0.25">
      <c r="A245" s="220"/>
      <c r="B245" s="213"/>
      <c r="C245" s="213"/>
      <c r="D245" s="233" t="s">
        <v>174</v>
      </c>
      <c r="E245" s="236"/>
      <c r="F245" s="236"/>
      <c r="G245" s="236"/>
      <c r="H245" s="236"/>
      <c r="I245" s="98"/>
      <c r="J245" s="212"/>
    </row>
    <row r="246" spans="1:14" x14ac:dyDescent="0.25">
      <c r="A246" s="220"/>
      <c r="B246" s="213"/>
      <c r="C246" s="213"/>
      <c r="D246" s="233" t="s">
        <v>175</v>
      </c>
      <c r="E246" s="45"/>
      <c r="F246" s="236"/>
      <c r="G246" s="236"/>
      <c r="H246" s="236"/>
      <c r="I246" s="98"/>
      <c r="J246" s="212"/>
    </row>
    <row r="247" spans="1:14" x14ac:dyDescent="0.25">
      <c r="A247" s="220"/>
      <c r="B247" s="213"/>
      <c r="C247" s="213"/>
      <c r="D247" s="233" t="s">
        <v>176</v>
      </c>
      <c r="E247" s="236"/>
      <c r="F247" s="236"/>
      <c r="G247" s="236"/>
      <c r="H247" s="236"/>
      <c r="I247" s="98"/>
      <c r="J247" s="212"/>
    </row>
    <row r="248" spans="1:14" x14ac:dyDescent="0.25">
      <c r="A248" s="220"/>
      <c r="B248" s="213"/>
      <c r="C248" s="213"/>
      <c r="D248" s="233" t="s">
        <v>177</v>
      </c>
      <c r="E248" s="236"/>
      <c r="F248" s="236"/>
      <c r="G248" s="236"/>
      <c r="H248" s="236"/>
      <c r="I248" s="98"/>
      <c r="J248" s="212"/>
    </row>
    <row r="249" spans="1:14" x14ac:dyDescent="0.25">
      <c r="A249" s="220"/>
      <c r="B249" s="213"/>
      <c r="C249" s="220"/>
      <c r="D249" s="98"/>
      <c r="E249" s="97"/>
      <c r="F249" s="98"/>
      <c r="G249" s="98"/>
      <c r="H249" s="98"/>
      <c r="I249" s="98"/>
      <c r="J249" s="212"/>
    </row>
    <row r="250" spans="1:14" x14ac:dyDescent="0.25">
      <c r="A250" s="261" t="s">
        <v>204</v>
      </c>
      <c r="B250" s="98"/>
      <c r="C250" s="97" t="s">
        <v>205</v>
      </c>
      <c r="D250" s="97"/>
      <c r="E250" s="97"/>
      <c r="F250" s="98"/>
      <c r="G250" s="98"/>
      <c r="H250" s="98"/>
      <c r="I250" s="98"/>
      <c r="J250" s="212"/>
      <c r="N250" s="67"/>
    </row>
    <row r="251" spans="1:14" x14ac:dyDescent="0.25">
      <c r="A251" s="220"/>
      <c r="B251" s="98"/>
      <c r="C251" s="98"/>
      <c r="D251" s="97"/>
      <c r="E251" s="97"/>
      <c r="F251" s="98"/>
      <c r="G251" s="98"/>
      <c r="H251" s="98"/>
      <c r="I251" s="98"/>
      <c r="J251" s="212"/>
      <c r="N251" s="68"/>
    </row>
    <row r="252" spans="1:14" x14ac:dyDescent="0.25">
      <c r="A252" s="220"/>
      <c r="B252" s="98"/>
      <c r="C252" s="98"/>
      <c r="D252" s="97" t="s">
        <v>206</v>
      </c>
      <c r="E252" s="97" t="s">
        <v>207</v>
      </c>
      <c r="F252" s="97" t="s">
        <v>208</v>
      </c>
      <c r="G252" s="228"/>
      <c r="H252" s="98"/>
      <c r="I252" s="125"/>
      <c r="J252" s="212"/>
    </row>
    <row r="253" spans="1:14" x14ac:dyDescent="0.25">
      <c r="A253" s="220"/>
      <c r="B253" s="98"/>
      <c r="C253" s="98"/>
      <c r="D253" s="189" t="s">
        <v>209</v>
      </c>
      <c r="E253" s="263">
        <v>127000</v>
      </c>
      <c r="F253" s="379"/>
      <c r="G253" s="380"/>
      <c r="H253" s="381"/>
      <c r="I253" s="98"/>
      <c r="J253" s="212"/>
    </row>
    <row r="254" spans="1:14" x14ac:dyDescent="0.25">
      <c r="A254" s="220"/>
      <c r="B254" s="98"/>
      <c r="C254" s="98"/>
      <c r="D254" s="189" t="s">
        <v>210</v>
      </c>
      <c r="E254" s="263">
        <v>500000</v>
      </c>
      <c r="F254" s="379"/>
      <c r="G254" s="380"/>
      <c r="H254" s="381"/>
      <c r="I254" s="98"/>
      <c r="J254" s="212"/>
    </row>
    <row r="255" spans="1:14" x14ac:dyDescent="0.25">
      <c r="A255" s="220"/>
      <c r="B255" s="98"/>
      <c r="C255" s="98"/>
      <c r="D255" s="189" t="s">
        <v>211</v>
      </c>
      <c r="E255" s="263">
        <v>70000</v>
      </c>
      <c r="F255" s="379"/>
      <c r="G255" s="380"/>
      <c r="H255" s="381"/>
      <c r="I255" s="98"/>
      <c r="J255" s="212"/>
    </row>
    <row r="256" spans="1:14" x14ac:dyDescent="0.25">
      <c r="A256" s="220"/>
      <c r="B256" s="98"/>
      <c r="C256" s="98"/>
      <c r="D256" s="189" t="s">
        <v>212</v>
      </c>
      <c r="E256" s="263">
        <v>-130000</v>
      </c>
      <c r="F256" s="379"/>
      <c r="G256" s="380"/>
      <c r="H256" s="381"/>
      <c r="I256" s="98"/>
      <c r="J256" s="212"/>
    </row>
    <row r="257" spans="1:12" x14ac:dyDescent="0.25">
      <c r="A257" s="220"/>
      <c r="B257" s="98"/>
      <c r="C257" s="98"/>
      <c r="D257" s="189" t="s">
        <v>213</v>
      </c>
      <c r="E257" s="263">
        <v>-10000</v>
      </c>
      <c r="F257" s="379"/>
      <c r="G257" s="380"/>
      <c r="H257" s="381"/>
      <c r="I257" s="98"/>
      <c r="J257" s="212"/>
    </row>
    <row r="258" spans="1:12" x14ac:dyDescent="0.25">
      <c r="B258" s="98"/>
      <c r="C258" s="98"/>
      <c r="D258" s="98"/>
      <c r="E258" s="98"/>
      <c r="F258" s="98"/>
      <c r="G258" s="98"/>
      <c r="H258" s="98"/>
      <c r="I258" s="98"/>
      <c r="J258" s="98"/>
      <c r="K258" s="58"/>
      <c r="L258"/>
    </row>
    <row r="259" spans="1:12" x14ac:dyDescent="0.25">
      <c r="B259" s="98"/>
      <c r="C259" s="98"/>
      <c r="D259" s="98"/>
      <c r="E259" s="98"/>
      <c r="F259" s="98"/>
      <c r="G259" s="98"/>
      <c r="H259" s="98"/>
      <c r="I259" s="98"/>
      <c r="J259" s="98"/>
      <c r="K259" s="58"/>
      <c r="L259"/>
    </row>
    <row r="260" spans="1:12" x14ac:dyDescent="0.25">
      <c r="B260" s="98"/>
      <c r="C260" s="98"/>
      <c r="D260" s="98"/>
      <c r="E260" s="98"/>
      <c r="F260" s="98"/>
      <c r="G260" s="98"/>
      <c r="H260" s="98"/>
      <c r="I260" s="98"/>
      <c r="J260" s="98"/>
      <c r="K260" s="58"/>
    </row>
    <row r="261" spans="1:12" x14ac:dyDescent="0.25">
      <c r="B261" s="98"/>
      <c r="C261" s="98"/>
      <c r="D261" s="98"/>
      <c r="E261" s="98"/>
      <c r="F261" s="98"/>
      <c r="G261" s="98"/>
      <c r="H261" s="98"/>
      <c r="I261" s="98"/>
      <c r="J261" s="98"/>
      <c r="K261" s="58"/>
    </row>
    <row r="262" spans="1:12" x14ac:dyDescent="0.25">
      <c r="B262" s="98"/>
      <c r="C262" s="98"/>
      <c r="D262" s="98"/>
      <c r="E262" s="98"/>
      <c r="F262" s="98"/>
      <c r="G262" s="98"/>
      <c r="H262" s="98"/>
      <c r="I262" s="98"/>
      <c r="J262" s="98"/>
      <c r="K262" s="58"/>
    </row>
  </sheetData>
  <mergeCells count="28">
    <mergeCell ref="F254:H254"/>
    <mergeCell ref="F255:H255"/>
    <mergeCell ref="F256:H256"/>
    <mergeCell ref="F257:H257"/>
    <mergeCell ref="C146:E146"/>
    <mergeCell ref="C147:E147"/>
    <mergeCell ref="F147:G147"/>
    <mergeCell ref="C148:E148"/>
    <mergeCell ref="C154:D154"/>
    <mergeCell ref="F253:H253"/>
    <mergeCell ref="C145:E145"/>
    <mergeCell ref="C45:D45"/>
    <mergeCell ref="C46:D46"/>
    <mergeCell ref="F46:G46"/>
    <mergeCell ref="C47:E47"/>
    <mergeCell ref="F47:G47"/>
    <mergeCell ref="F48:G48"/>
    <mergeCell ref="F49:G49"/>
    <mergeCell ref="F50:G50"/>
    <mergeCell ref="F51:G51"/>
    <mergeCell ref="F52:G52"/>
    <mergeCell ref="C75:D75"/>
    <mergeCell ref="F41:G41"/>
    <mergeCell ref="F28:G28"/>
    <mergeCell ref="F30:G30"/>
    <mergeCell ref="F31:G31"/>
    <mergeCell ref="F39:G39"/>
    <mergeCell ref="F40:G40"/>
  </mergeCells>
  <pageMargins left="0.7" right="0.7" top="0.75" bottom="0.75" header="0.3" footer="0.3"/>
  <pageSetup scale="55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7D97-F575-4E67-AC8A-7FF805BF08C1}">
  <dimension ref="A1:AH69"/>
  <sheetViews>
    <sheetView zoomScaleNormal="100" workbookViewId="0">
      <selection activeCell="A5" sqref="A5"/>
    </sheetView>
  </sheetViews>
  <sheetFormatPr defaultColWidth="8.85546875" defaultRowHeight="15.75" x14ac:dyDescent="0.25"/>
  <cols>
    <col min="1" max="1" width="3.5703125" style="2" customWidth="1"/>
    <col min="2" max="2" width="11.140625" style="2" customWidth="1"/>
    <col min="3" max="3" width="22.5703125" style="2" customWidth="1"/>
    <col min="4" max="8" width="12.85546875" style="2" customWidth="1"/>
    <col min="9" max="9" width="8.85546875" style="2"/>
    <col min="10" max="10" width="2.5703125" style="2" customWidth="1"/>
    <col min="11" max="11" width="8.85546875" style="45"/>
    <col min="12" max="12" width="17.5703125" style="45" customWidth="1"/>
    <col min="13" max="13" width="15.42578125" style="45" customWidth="1"/>
    <col min="14" max="14" width="17" style="45" customWidth="1"/>
    <col min="15" max="33" width="8.85546875" style="45"/>
    <col min="34" max="34" width="8.85546875" style="45" customWidth="1"/>
    <col min="35" max="16384" width="8.85546875" style="45"/>
  </cols>
  <sheetData>
    <row r="1" spans="1:34" x14ac:dyDescent="0.25">
      <c r="A1" s="1" t="s">
        <v>42</v>
      </c>
      <c r="B1" s="1"/>
      <c r="K1" s="343" t="str">
        <f>A1</f>
        <v>RETFRC Fall 2023</v>
      </c>
      <c r="L1" s="343"/>
    </row>
    <row r="2" spans="1:34" x14ac:dyDescent="0.25">
      <c r="A2" s="1" t="s">
        <v>214</v>
      </c>
      <c r="B2" s="1"/>
      <c r="K2" s="343" t="str">
        <f>A2</f>
        <v>Question 4</v>
      </c>
      <c r="L2" s="343"/>
    </row>
    <row r="3" spans="1:34" ht="18.399999999999999" customHeight="1" x14ac:dyDescent="0.3">
      <c r="A3" s="69"/>
      <c r="K3" s="343"/>
      <c r="L3" s="343"/>
    </row>
    <row r="4" spans="1:34" ht="18.399999999999999" customHeight="1" x14ac:dyDescent="0.25">
      <c r="A4" s="1"/>
      <c r="K4" s="343" t="s">
        <v>43</v>
      </c>
      <c r="L4" s="343"/>
    </row>
    <row r="5" spans="1:34" x14ac:dyDescent="0.25">
      <c r="A5" s="2" t="s">
        <v>318</v>
      </c>
      <c r="C5" s="2" t="s">
        <v>215</v>
      </c>
    </row>
    <row r="6" spans="1:34" x14ac:dyDescent="0.25">
      <c r="C6" s="2" t="s">
        <v>216</v>
      </c>
    </row>
    <row r="7" spans="1:34" x14ac:dyDescent="0.25">
      <c r="L7"/>
      <c r="M7"/>
      <c r="N7"/>
      <c r="O7"/>
      <c r="P7" s="71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x14ac:dyDescent="0.25">
      <c r="C8" s="2" t="s">
        <v>217</v>
      </c>
      <c r="L8" s="72"/>
      <c r="M8" s="73"/>
      <c r="N8" s="73"/>
      <c r="O8" s="73"/>
      <c r="P8" s="73"/>
      <c r="Q8" s="73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x14ac:dyDescent="0.25">
      <c r="C9" s="2" t="s">
        <v>218</v>
      </c>
      <c r="L9"/>
      <c r="M9" s="74"/>
      <c r="N9" s="74"/>
      <c r="O9" s="74"/>
      <c r="P9" s="74"/>
      <c r="Q9" s="74"/>
      <c r="R9"/>
      <c r="S9" s="7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x14ac:dyDescent="0.25">
      <c r="C10" s="2" t="s">
        <v>219</v>
      </c>
      <c r="L10"/>
      <c r="M10" s="74"/>
      <c r="N10" s="74"/>
      <c r="O10" s="74"/>
      <c r="P10" s="74"/>
      <c r="Q10" s="74"/>
      <c r="R10"/>
      <c r="S10"/>
      <c r="T10"/>
      <c r="U10"/>
      <c r="V10"/>
      <c r="W10" s="75"/>
      <c r="X10"/>
      <c r="Y10"/>
      <c r="Z10"/>
      <c r="AA10"/>
      <c r="AB10"/>
      <c r="AC10"/>
      <c r="AD10"/>
      <c r="AE10"/>
      <c r="AF10"/>
      <c r="AG10"/>
      <c r="AH10"/>
    </row>
    <row r="11" spans="1:34" x14ac:dyDescent="0.25">
      <c r="C11" s="2" t="s">
        <v>220</v>
      </c>
      <c r="L11" s="76"/>
      <c r="M11" s="74"/>
      <c r="N11" s="74"/>
      <c r="O11" s="74"/>
      <c r="P11" s="74"/>
      <c r="Q11" s="74"/>
      <c r="R11"/>
      <c r="S11"/>
      <c r="T11"/>
      <c r="U11"/>
      <c r="V11"/>
      <c r="W11" s="75"/>
      <c r="X11"/>
      <c r="Y11"/>
      <c r="Z11"/>
      <c r="AA11"/>
      <c r="AB11"/>
      <c r="AC11"/>
      <c r="AD11"/>
      <c r="AE11"/>
      <c r="AF11"/>
      <c r="AG11"/>
      <c r="AH11"/>
    </row>
    <row r="12" spans="1:34" x14ac:dyDescent="0.25">
      <c r="L12" s="77"/>
      <c r="M12" s="74"/>
      <c r="N12" s="74"/>
      <c r="O12" s="74"/>
      <c r="P12" s="74"/>
      <c r="Q12" s="74"/>
      <c r="R12"/>
      <c r="S12"/>
      <c r="T12"/>
      <c r="U12"/>
      <c r="V12"/>
      <c r="W12" s="75"/>
      <c r="X12" s="78"/>
      <c r="Y12"/>
      <c r="Z12"/>
      <c r="AA12"/>
      <c r="AB12"/>
      <c r="AC12"/>
      <c r="AD12"/>
      <c r="AE12"/>
      <c r="AF12"/>
      <c r="AG12"/>
      <c r="AH12"/>
    </row>
    <row r="13" spans="1:34" x14ac:dyDescent="0.25">
      <c r="C13" s="2" t="s">
        <v>221</v>
      </c>
      <c r="L13" s="77"/>
      <c r="M13" s="74"/>
      <c r="N13" s="74"/>
      <c r="O13" s="74"/>
      <c r="P13" s="74"/>
      <c r="Q13" s="74"/>
      <c r="R13"/>
      <c r="S13"/>
      <c r="T13"/>
      <c r="U13" s="78"/>
      <c r="V13" s="79"/>
      <c r="W13" s="75"/>
      <c r="X13"/>
      <c r="Y13"/>
      <c r="Z13"/>
      <c r="AA13"/>
      <c r="AB13"/>
      <c r="AC13"/>
      <c r="AD13"/>
      <c r="AE13"/>
      <c r="AF13"/>
      <c r="AG13"/>
      <c r="AH13"/>
    </row>
    <row r="14" spans="1:34" x14ac:dyDescent="0.25">
      <c r="C14" s="2" t="s">
        <v>222</v>
      </c>
      <c r="L14"/>
      <c r="M14" s="74"/>
      <c r="N14" s="74"/>
      <c r="O14" s="74"/>
      <c r="P14" s="74"/>
      <c r="Q14" s="74"/>
      <c r="R14"/>
      <c r="S14"/>
      <c r="T14"/>
      <c r="U14" s="75"/>
      <c r="V14" s="79"/>
      <c r="W14" s="75"/>
      <c r="X14"/>
      <c r="Y14"/>
      <c r="Z14"/>
      <c r="AA14"/>
      <c r="AB14"/>
      <c r="AC14"/>
      <c r="AD14"/>
      <c r="AE14"/>
      <c r="AF14"/>
      <c r="AG14"/>
      <c r="AH14"/>
    </row>
    <row r="15" spans="1:34" x14ac:dyDescent="0.25">
      <c r="C15" s="2" t="s">
        <v>223</v>
      </c>
      <c r="L15" s="76"/>
      <c r="M15" s="74"/>
      <c r="N15" s="74"/>
      <c r="O15" s="74"/>
      <c r="P15" s="74"/>
      <c r="Q15" s="74"/>
      <c r="R15"/>
      <c r="S15"/>
      <c r="T15"/>
      <c r="U15"/>
      <c r="V15"/>
      <c r="W15" s="75"/>
      <c r="X15"/>
      <c r="Y15" s="71"/>
      <c r="Z15"/>
      <c r="AA15"/>
      <c r="AB15"/>
      <c r="AC15"/>
      <c r="AD15"/>
      <c r="AE15"/>
      <c r="AF15"/>
      <c r="AG15"/>
      <c r="AH15"/>
    </row>
    <row r="16" spans="1:34" x14ac:dyDescent="0.25">
      <c r="C16" s="2" t="s">
        <v>224</v>
      </c>
      <c r="L16" s="77"/>
      <c r="M16" s="74"/>
      <c r="N16" s="74"/>
      <c r="O16" s="74"/>
      <c r="P16" s="74"/>
      <c r="Q16" s="74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3:34" x14ac:dyDescent="0.25">
      <c r="C17" s="2" t="s">
        <v>225</v>
      </c>
      <c r="L17" s="77"/>
      <c r="M17" s="74"/>
      <c r="N17" s="74"/>
      <c r="O17" s="74"/>
      <c r="P17" s="74"/>
      <c r="Q17" s="74"/>
      <c r="R17"/>
      <c r="S17" s="73"/>
      <c r="T17"/>
      <c r="U17"/>
      <c r="V17"/>
      <c r="W17"/>
      <c r="X17"/>
      <c r="Y17"/>
      <c r="Z17" s="73"/>
      <c r="AA17"/>
      <c r="AB17"/>
      <c r="AC17"/>
      <c r="AD17"/>
      <c r="AE17"/>
      <c r="AF17"/>
      <c r="AG17"/>
      <c r="AH17"/>
    </row>
    <row r="18" spans="3:34" x14ac:dyDescent="0.25">
      <c r="C18" s="2" t="s">
        <v>226</v>
      </c>
      <c r="L18" s="77"/>
      <c r="M18" s="74"/>
      <c r="N18" s="74"/>
      <c r="O18" s="74"/>
      <c r="P18" s="74"/>
      <c r="Q18" s="74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3:34" x14ac:dyDescent="0.25">
      <c r="C19" s="2" t="s">
        <v>227</v>
      </c>
      <c r="L19" s="77"/>
      <c r="M19" s="74"/>
      <c r="N19" s="74"/>
      <c r="O19" s="74"/>
      <c r="P19" s="74"/>
      <c r="Q19" s="74"/>
      <c r="R19"/>
      <c r="S19"/>
      <c r="T19"/>
      <c r="U19"/>
      <c r="V19"/>
      <c r="W19" s="75"/>
      <c r="X19"/>
      <c r="Y19"/>
      <c r="Z19"/>
      <c r="AA19"/>
      <c r="AB19"/>
      <c r="AC19"/>
      <c r="AD19" s="75"/>
      <c r="AE19"/>
      <c r="AF19"/>
      <c r="AG19"/>
      <c r="AH19"/>
    </row>
    <row r="20" spans="3:34" x14ac:dyDescent="0.25">
      <c r="C20" s="2" t="s">
        <v>228</v>
      </c>
      <c r="L20" s="77"/>
      <c r="M20" s="74"/>
      <c r="N20" s="74"/>
      <c r="O20" s="74"/>
      <c r="P20" s="74"/>
      <c r="Q20" s="74"/>
      <c r="R20"/>
      <c r="S20" s="80"/>
      <c r="T20" s="75"/>
      <c r="U20"/>
      <c r="V20"/>
      <c r="W20" s="75"/>
      <c r="X20"/>
      <c r="Y20"/>
      <c r="Z20" s="80"/>
      <c r="AA20" s="75"/>
      <c r="AB20"/>
      <c r="AC20"/>
      <c r="AD20" s="75"/>
      <c r="AE20"/>
      <c r="AF20"/>
      <c r="AG20"/>
      <c r="AH20"/>
    </row>
    <row r="21" spans="3:34" x14ac:dyDescent="0.25">
      <c r="L21"/>
      <c r="M21" s="74"/>
      <c r="N21" s="74"/>
      <c r="O21" s="74"/>
      <c r="P21" s="74"/>
      <c r="Q21" s="74"/>
      <c r="R21"/>
      <c r="S21"/>
      <c r="T21" s="75"/>
      <c r="U21" s="78"/>
      <c r="V21" s="79"/>
      <c r="W21" s="75"/>
      <c r="X21"/>
      <c r="Y21"/>
      <c r="Z21"/>
      <c r="AA21" s="75"/>
      <c r="AB21" s="78"/>
      <c r="AC21" s="79"/>
      <c r="AD21" s="75"/>
      <c r="AE21"/>
      <c r="AF21"/>
      <c r="AG21"/>
      <c r="AH21"/>
    </row>
    <row r="22" spans="3:34" x14ac:dyDescent="0.25">
      <c r="C22" s="2" t="s">
        <v>229</v>
      </c>
      <c r="L22"/>
      <c r="M22" s="74"/>
      <c r="N22" s="74"/>
      <c r="O22" s="74"/>
      <c r="P22" s="74"/>
      <c r="Q22" s="74"/>
      <c r="R22"/>
      <c r="S22"/>
      <c r="T22" s="81"/>
      <c r="U22" s="75"/>
      <c r="V22" s="79"/>
      <c r="W22" s="75"/>
      <c r="X22"/>
      <c r="Y22"/>
      <c r="Z22"/>
      <c r="AA22" s="81"/>
      <c r="AB22" s="75"/>
      <c r="AC22" s="79"/>
      <c r="AD22" s="75"/>
      <c r="AE22"/>
      <c r="AF22"/>
      <c r="AG22"/>
      <c r="AH22"/>
    </row>
    <row r="23" spans="3:34" x14ac:dyDescent="0.25">
      <c r="L23"/>
      <c r="M23"/>
      <c r="N23"/>
      <c r="O23"/>
      <c r="P23"/>
      <c r="Q23"/>
      <c r="R23"/>
      <c r="S23"/>
      <c r="T23" s="75"/>
      <c r="U23"/>
      <c r="V23"/>
      <c r="W23" s="75"/>
      <c r="X23"/>
      <c r="Y23"/>
      <c r="Z23"/>
      <c r="AA23" s="75"/>
      <c r="AB23"/>
      <c r="AC23"/>
      <c r="AD23" s="75"/>
      <c r="AE23"/>
      <c r="AF23"/>
      <c r="AG23"/>
      <c r="AH23"/>
    </row>
    <row r="24" spans="3:34" x14ac:dyDescent="0.25">
      <c r="C24" s="82" t="s">
        <v>230</v>
      </c>
      <c r="D24" s="82">
        <v>2018</v>
      </c>
      <c r="E24" s="82">
        <v>2019</v>
      </c>
      <c r="F24" s="82">
        <v>2020</v>
      </c>
      <c r="G24" s="82">
        <v>2021</v>
      </c>
      <c r="H24" s="82">
        <v>2022</v>
      </c>
      <c r="L24"/>
      <c r="M24" s="81"/>
      <c r="N24" s="81"/>
      <c r="O24" s="81"/>
      <c r="P24" s="81"/>
      <c r="Q24" s="81"/>
      <c r="R24"/>
      <c r="S24" s="80"/>
      <c r="T24" s="75"/>
      <c r="U24"/>
      <c r="V24"/>
      <c r="W24"/>
      <c r="X24"/>
      <c r="Y24"/>
      <c r="Z24" s="80"/>
      <c r="AA24" s="75"/>
      <c r="AB24"/>
      <c r="AC24"/>
      <c r="AD24"/>
      <c r="AE24"/>
      <c r="AF24"/>
      <c r="AG24"/>
      <c r="AH24"/>
    </row>
    <row r="25" spans="3:34" ht="31.5" x14ac:dyDescent="0.25">
      <c r="C25" s="83" t="s">
        <v>231</v>
      </c>
      <c r="D25" s="84">
        <v>85000</v>
      </c>
      <c r="E25" s="84">
        <v>87153</v>
      </c>
      <c r="F25" s="84">
        <v>102193</v>
      </c>
      <c r="G25" s="84">
        <v>106990</v>
      </c>
      <c r="H25" s="84">
        <v>118869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3:34" x14ac:dyDescent="0.25">
      <c r="C26" s="85" t="s">
        <v>232</v>
      </c>
      <c r="D26" s="82"/>
      <c r="E26" s="82"/>
      <c r="F26" s="82"/>
      <c r="G26" s="82"/>
      <c r="H26" s="82"/>
      <c r="L26"/>
      <c r="M26"/>
      <c r="N26"/>
      <c r="O26"/>
      <c r="P26"/>
      <c r="Q26"/>
      <c r="R26"/>
      <c r="S26" s="80"/>
      <c r="T26" s="75"/>
      <c r="U26" s="75"/>
      <c r="V26"/>
      <c r="W26"/>
      <c r="X26"/>
      <c r="Y26"/>
      <c r="Z26" s="80"/>
      <c r="AA26" s="75"/>
      <c r="AB26" s="75"/>
      <c r="AC26"/>
      <c r="AD26"/>
      <c r="AE26"/>
      <c r="AF26"/>
      <c r="AG26"/>
      <c r="AH26"/>
    </row>
    <row r="27" spans="3:34" x14ac:dyDescent="0.25">
      <c r="C27" s="83" t="s">
        <v>233</v>
      </c>
      <c r="D27" s="84">
        <v>5896</v>
      </c>
      <c r="E27" s="84">
        <v>5931</v>
      </c>
      <c r="F27" s="84">
        <v>2968</v>
      </c>
      <c r="G27" s="84">
        <v>3054</v>
      </c>
      <c r="H27" s="84">
        <v>3150</v>
      </c>
      <c r="L27"/>
      <c r="M27"/>
      <c r="N27"/>
      <c r="O27"/>
      <c r="P27"/>
      <c r="Q27"/>
      <c r="R27"/>
      <c r="S27"/>
      <c r="T27" s="75"/>
      <c r="U27" s="75"/>
      <c r="V27"/>
      <c r="W27"/>
      <c r="X27"/>
      <c r="Y27"/>
      <c r="Z27"/>
      <c r="AA27" s="75"/>
      <c r="AB27" s="75"/>
      <c r="AC27"/>
      <c r="AD27"/>
      <c r="AE27"/>
      <c r="AF27"/>
      <c r="AG27"/>
      <c r="AH27"/>
    </row>
    <row r="28" spans="3:34" x14ac:dyDescent="0.25">
      <c r="C28" s="83" t="s">
        <v>234</v>
      </c>
      <c r="D28" s="84">
        <v>576</v>
      </c>
      <c r="E28" s="84">
        <v>3690</v>
      </c>
      <c r="F28" s="84">
        <v>3394</v>
      </c>
      <c r="G28" s="84">
        <v>7969</v>
      </c>
      <c r="H28" s="84">
        <v>17243</v>
      </c>
      <c r="L28"/>
      <c r="M28"/>
      <c r="N28"/>
      <c r="O28"/>
      <c r="P28"/>
      <c r="Q28"/>
      <c r="R28"/>
      <c r="S28"/>
      <c r="T28" s="75"/>
      <c r="U28" s="75"/>
      <c r="V28"/>
      <c r="W28"/>
      <c r="X28"/>
      <c r="Y28"/>
      <c r="Z28"/>
      <c r="AA28" s="75"/>
      <c r="AB28" s="75"/>
      <c r="AC28"/>
      <c r="AD28"/>
      <c r="AE28"/>
      <c r="AF28"/>
      <c r="AG28"/>
      <c r="AH28"/>
    </row>
    <row r="29" spans="3:34" x14ac:dyDescent="0.25">
      <c r="C29" s="85" t="s">
        <v>235</v>
      </c>
      <c r="D29" s="82"/>
      <c r="E29" s="82"/>
      <c r="F29" s="82"/>
      <c r="G29" s="82"/>
      <c r="H29" s="82"/>
      <c r="L29"/>
      <c r="M29" s="75"/>
      <c r="N29" s="75"/>
      <c r="O29" s="75"/>
      <c r="P29" s="75"/>
      <c r="Q29" s="75"/>
      <c r="R29"/>
      <c r="S29" s="80"/>
      <c r="T29" s="75"/>
      <c r="U29" s="75"/>
      <c r="V29"/>
      <c r="W29"/>
      <c r="X29"/>
      <c r="Y29"/>
      <c r="Z29" s="80"/>
      <c r="AA29" s="75"/>
      <c r="AB29" s="75"/>
      <c r="AC29"/>
      <c r="AD29"/>
      <c r="AE29"/>
      <c r="AF29"/>
      <c r="AG29"/>
      <c r="AH29"/>
    </row>
    <row r="30" spans="3:34" x14ac:dyDescent="0.25">
      <c r="C30" s="83" t="s">
        <v>236</v>
      </c>
      <c r="D30" s="84">
        <v>4754</v>
      </c>
      <c r="E30" s="84">
        <v>4962</v>
      </c>
      <c r="F30" s="84">
        <v>7941</v>
      </c>
      <c r="G30" s="84">
        <v>5186</v>
      </c>
      <c r="H30" s="84">
        <v>5250</v>
      </c>
      <c r="L30"/>
      <c r="M30" s="86"/>
      <c r="N30" s="86"/>
      <c r="O30" s="86"/>
      <c r="P30" s="86"/>
      <c r="Q30" s="86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34" ht="15" customHeight="1" x14ac:dyDescent="0.25">
      <c r="C31" s="83" t="s">
        <v>237</v>
      </c>
      <c r="D31" s="84">
        <v>1218</v>
      </c>
      <c r="E31" s="84">
        <v>1285</v>
      </c>
      <c r="F31" s="84">
        <v>1421</v>
      </c>
      <c r="G31" s="84">
        <v>1559</v>
      </c>
      <c r="H31" s="84">
        <v>1671</v>
      </c>
      <c r="L31"/>
      <c r="M31"/>
      <c r="N31"/>
      <c r="O31"/>
      <c r="P31"/>
      <c r="Q31"/>
      <c r="R31"/>
      <c r="S31" s="80"/>
      <c r="T31" s="75"/>
      <c r="U31" s="75"/>
      <c r="V31" s="75"/>
      <c r="W31"/>
      <c r="X31"/>
      <c r="Y31"/>
      <c r="Z31" s="80"/>
      <c r="AA31" s="75"/>
      <c r="AB31" s="75"/>
      <c r="AC31" s="75"/>
      <c r="AD31"/>
      <c r="AE31"/>
      <c r="AF31"/>
      <c r="AG31"/>
      <c r="AH31"/>
    </row>
    <row r="32" spans="3:34" x14ac:dyDescent="0.25">
      <c r="C32" s="83" t="s">
        <v>238</v>
      </c>
      <c r="D32" s="82">
        <v>758</v>
      </c>
      <c r="E32" s="82">
        <v>762</v>
      </c>
      <c r="F32" s="82">
        <v>846</v>
      </c>
      <c r="G32" s="82">
        <v>894</v>
      </c>
      <c r="H32" s="84">
        <v>1018</v>
      </c>
      <c r="L32"/>
      <c r="M32" s="86"/>
      <c r="N32" s="86"/>
      <c r="O32" s="86"/>
      <c r="P32" s="86"/>
      <c r="Q32" s="86"/>
      <c r="R32"/>
      <c r="S32"/>
      <c r="T32" s="75"/>
      <c r="U32" s="75"/>
      <c r="V32" s="75"/>
      <c r="W32"/>
      <c r="X32"/>
      <c r="Y32"/>
      <c r="Z32"/>
      <c r="AA32" s="75"/>
      <c r="AB32" s="75"/>
      <c r="AC32" s="75"/>
      <c r="AD32"/>
      <c r="AE32"/>
      <c r="AF32"/>
      <c r="AG32"/>
      <c r="AH32"/>
    </row>
    <row r="33" spans="2:34" x14ac:dyDescent="0.25">
      <c r="C33" s="83"/>
      <c r="D33" s="82"/>
      <c r="E33" s="82"/>
      <c r="F33" s="82"/>
      <c r="G33" s="82"/>
      <c r="H33" s="82"/>
      <c r="L33"/>
      <c r="M33"/>
      <c r="N33"/>
      <c r="O33"/>
      <c r="P33"/>
      <c r="Q33"/>
      <c r="R33"/>
      <c r="S33"/>
      <c r="T33" s="81"/>
      <c r="U33" s="81"/>
      <c r="V33" s="81"/>
      <c r="W33"/>
      <c r="X33"/>
      <c r="Y33"/>
      <c r="Z33"/>
      <c r="AA33" s="81"/>
      <c r="AB33" s="81"/>
      <c r="AC33" s="81"/>
      <c r="AD33"/>
      <c r="AE33"/>
      <c r="AF33"/>
      <c r="AG33"/>
      <c r="AH33"/>
    </row>
    <row r="34" spans="2:34" x14ac:dyDescent="0.25">
      <c r="C34" s="83" t="s">
        <v>239</v>
      </c>
      <c r="D34" s="84">
        <v>2411</v>
      </c>
      <c r="E34" s="84">
        <v>12428</v>
      </c>
      <c r="F34" s="84">
        <v>8643</v>
      </c>
      <c r="G34" s="84">
        <v>8495</v>
      </c>
      <c r="H34" s="82">
        <v>-946</v>
      </c>
      <c r="L34"/>
      <c r="M34"/>
      <c r="N34"/>
      <c r="O34"/>
      <c r="P34"/>
      <c r="Q34"/>
      <c r="R34"/>
      <c r="S34"/>
      <c r="T34" s="75"/>
      <c r="U34" s="75"/>
      <c r="V34" s="75"/>
      <c r="W34"/>
      <c r="X34"/>
      <c r="Y34"/>
      <c r="Z34"/>
      <c r="AA34" s="75"/>
      <c r="AB34" s="75"/>
      <c r="AC34" s="75"/>
      <c r="AD34"/>
      <c r="AE34"/>
      <c r="AF34"/>
      <c r="AG34"/>
      <c r="AH34"/>
    </row>
    <row r="35" spans="2:34" ht="31.5" x14ac:dyDescent="0.25">
      <c r="C35" s="83" t="s">
        <v>240</v>
      </c>
      <c r="D35" s="84">
        <v>87153</v>
      </c>
      <c r="E35" s="84">
        <v>102193</v>
      </c>
      <c r="F35" s="84">
        <v>106990</v>
      </c>
      <c r="G35" s="84">
        <v>118869</v>
      </c>
      <c r="H35" s="84">
        <v>130377</v>
      </c>
      <c r="L35"/>
      <c r="M35" s="81"/>
      <c r="N35" s="81"/>
      <c r="O35" s="81"/>
      <c r="P35" s="81"/>
      <c r="Q35" s="81"/>
      <c r="R35"/>
      <c r="S35" s="80"/>
      <c r="T35" s="75"/>
      <c r="U35" s="75"/>
      <c r="V35" s="75"/>
      <c r="W35"/>
      <c r="X35"/>
      <c r="Y35"/>
      <c r="Z35" s="80"/>
      <c r="AA35" s="75"/>
      <c r="AB35" s="75"/>
      <c r="AC35" s="75"/>
      <c r="AD35"/>
      <c r="AE35"/>
      <c r="AF35"/>
      <c r="AG35"/>
      <c r="AH35"/>
    </row>
    <row r="36" spans="2:34" ht="31.5" x14ac:dyDescent="0.25">
      <c r="C36" s="83" t="s">
        <v>241</v>
      </c>
      <c r="D36" s="87">
        <v>5.7500000000000002E-2</v>
      </c>
      <c r="E36" s="87">
        <v>5.7500000000000002E-2</v>
      </c>
      <c r="F36" s="87">
        <v>5.2499999999999998E-2</v>
      </c>
      <c r="G36" s="87">
        <v>5.2499999999999998E-2</v>
      </c>
      <c r="H36" s="87">
        <v>5.2499999999999998E-2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x14ac:dyDescent="0.25">
      <c r="L37"/>
      <c r="M37"/>
      <c r="N37"/>
      <c r="O37"/>
      <c r="P37"/>
      <c r="Q37"/>
      <c r="R37"/>
      <c r="S37" s="80"/>
      <c r="T37" s="75"/>
      <c r="U37" s="75"/>
      <c r="V37" s="75"/>
      <c r="W37" s="75"/>
      <c r="X37"/>
      <c r="Y37"/>
      <c r="Z37" s="80"/>
      <c r="AA37" s="75"/>
      <c r="AB37" s="75"/>
      <c r="AC37" s="75"/>
      <c r="AD37" s="75"/>
      <c r="AE37"/>
      <c r="AF37"/>
      <c r="AG37"/>
      <c r="AH37"/>
    </row>
    <row r="38" spans="2:34" x14ac:dyDescent="0.25">
      <c r="B38" s="2" t="s">
        <v>6</v>
      </c>
      <c r="C38" s="70" t="s">
        <v>242</v>
      </c>
      <c r="D38" s="2" t="s">
        <v>243</v>
      </c>
      <c r="L38"/>
      <c r="M38"/>
      <c r="N38"/>
      <c r="O38"/>
      <c r="P38"/>
      <c r="Q38"/>
      <c r="R38"/>
      <c r="S38"/>
      <c r="T38" s="75"/>
      <c r="U38" s="75"/>
      <c r="V38" s="75"/>
      <c r="W38" s="75"/>
      <c r="X38"/>
      <c r="Y38"/>
      <c r="Z38"/>
      <c r="AA38" s="75"/>
      <c r="AB38" s="75"/>
      <c r="AC38" s="75"/>
      <c r="AD38" s="75"/>
      <c r="AE38"/>
      <c r="AF38"/>
      <c r="AG38"/>
      <c r="AH38"/>
    </row>
    <row r="39" spans="2:34" x14ac:dyDescent="0.25">
      <c r="D39" s="2" t="s">
        <v>244</v>
      </c>
      <c r="L39"/>
      <c r="M39"/>
      <c r="N39"/>
      <c r="O39"/>
      <c r="P39"/>
      <c r="Q39"/>
      <c r="R39"/>
      <c r="S39"/>
      <c r="T39" s="81"/>
      <c r="U39" s="81"/>
      <c r="V39" s="81"/>
      <c r="W39" s="81"/>
      <c r="X39"/>
      <c r="Y39"/>
      <c r="Z39"/>
      <c r="AA39" s="81"/>
      <c r="AB39" s="81"/>
      <c r="AC39" s="81"/>
      <c r="AD39" s="81"/>
      <c r="AE39"/>
      <c r="AF39"/>
      <c r="AG39"/>
      <c r="AH39"/>
    </row>
    <row r="40" spans="2:34" x14ac:dyDescent="0.25">
      <c r="L40"/>
      <c r="M40"/>
      <c r="N40"/>
      <c r="O40"/>
      <c r="P40"/>
      <c r="Q40"/>
      <c r="R40"/>
      <c r="S40"/>
      <c r="T40" s="75"/>
      <c r="U40" s="75"/>
      <c r="V40" s="75"/>
      <c r="W40" s="75"/>
      <c r="X40"/>
      <c r="Y40"/>
      <c r="Z40"/>
      <c r="AA40" s="75"/>
      <c r="AB40" s="75"/>
      <c r="AC40" s="75"/>
      <c r="AD40" s="75"/>
      <c r="AE40"/>
      <c r="AF40"/>
      <c r="AG40"/>
      <c r="AH40"/>
    </row>
    <row r="41" spans="2:34" x14ac:dyDescent="0.25">
      <c r="D41" s="344" t="s">
        <v>8</v>
      </c>
      <c r="E41" s="345"/>
      <c r="F41" s="345"/>
      <c r="G41" s="345"/>
      <c r="H41" s="345"/>
      <c r="I41" s="345"/>
      <c r="J41" s="346"/>
      <c r="L41"/>
      <c r="M41"/>
      <c r="N41"/>
      <c r="O41"/>
      <c r="P41"/>
      <c r="Q41"/>
      <c r="R41"/>
      <c r="S41" s="80"/>
      <c r="T41" s="75"/>
      <c r="U41" s="75"/>
      <c r="V41" s="75"/>
      <c r="W41" s="75"/>
      <c r="X41"/>
      <c r="Y41"/>
      <c r="Z41" s="80"/>
      <c r="AA41" s="75"/>
      <c r="AB41" s="75"/>
      <c r="AC41" s="75"/>
      <c r="AD41" s="75"/>
      <c r="AE41"/>
      <c r="AF41"/>
      <c r="AG41"/>
      <c r="AH41"/>
    </row>
    <row r="42" spans="2:34" x14ac:dyDescent="0.25">
      <c r="D42" s="347"/>
      <c r="E42" s="348"/>
      <c r="F42" s="348"/>
      <c r="G42" s="348"/>
      <c r="H42" s="348"/>
      <c r="I42" s="348"/>
      <c r="J42" s="349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x14ac:dyDescent="0.25">
      <c r="L43"/>
      <c r="M43"/>
      <c r="N43"/>
      <c r="O43"/>
      <c r="P43"/>
      <c r="Q43"/>
      <c r="R43"/>
      <c r="S43" s="80"/>
      <c r="T43" s="75"/>
      <c r="U43" s="75"/>
      <c r="V43" s="75"/>
      <c r="W43" s="75"/>
      <c r="X43" s="75"/>
      <c r="Y43"/>
      <c r="Z43" s="80"/>
      <c r="AA43" s="75"/>
      <c r="AB43" s="75"/>
      <c r="AC43" s="75"/>
      <c r="AD43" s="75"/>
      <c r="AE43" s="75"/>
      <c r="AF43"/>
      <c r="AG43"/>
      <c r="AH43"/>
    </row>
    <row r="44" spans="2:34" x14ac:dyDescent="0.25">
      <c r="B44" s="2" t="s">
        <v>9</v>
      </c>
      <c r="C44" s="70" t="s">
        <v>245</v>
      </c>
      <c r="D44" s="2" t="s">
        <v>246</v>
      </c>
      <c r="L44"/>
      <c r="M44"/>
      <c r="N44"/>
      <c r="O44"/>
      <c r="P44"/>
      <c r="Q44"/>
      <c r="R44"/>
      <c r="S44"/>
      <c r="T44" s="75"/>
      <c r="U44" s="75"/>
      <c r="V44" s="75"/>
      <c r="W44" s="75"/>
      <c r="X44" s="75"/>
      <c r="Y44"/>
      <c r="Z44"/>
      <c r="AA44" s="75"/>
      <c r="AB44" s="75"/>
      <c r="AC44" s="75"/>
      <c r="AD44" s="75"/>
      <c r="AE44" s="75"/>
      <c r="AF44"/>
      <c r="AG44"/>
      <c r="AH44"/>
    </row>
    <row r="45" spans="2:34" x14ac:dyDescent="0.25">
      <c r="D45" s="2" t="s">
        <v>247</v>
      </c>
      <c r="L45"/>
      <c r="M45"/>
      <c r="N45"/>
      <c r="O45"/>
      <c r="P45"/>
      <c r="Q45"/>
      <c r="R45"/>
      <c r="S45"/>
      <c r="T45" s="81"/>
      <c r="U45"/>
      <c r="V45"/>
      <c r="W45" s="81"/>
      <c r="X45" s="75"/>
      <c r="Y45"/>
      <c r="Z45"/>
      <c r="AA45" s="81"/>
      <c r="AB45"/>
      <c r="AC45"/>
      <c r="AD45" s="81"/>
      <c r="AE45" s="75"/>
      <c r="AF45"/>
      <c r="AG45"/>
      <c r="AH45"/>
    </row>
    <row r="46" spans="2:34" x14ac:dyDescent="0.25">
      <c r="L46"/>
      <c r="M46"/>
      <c r="N46"/>
      <c r="O46"/>
      <c r="P46"/>
      <c r="Q46"/>
      <c r="R46"/>
      <c r="S46"/>
      <c r="T46"/>
      <c r="U46"/>
      <c r="V46" s="78"/>
      <c r="W46" s="79"/>
      <c r="X46" s="75"/>
      <c r="Y46"/>
      <c r="Z46"/>
      <c r="AA46"/>
      <c r="AB46"/>
      <c r="AC46" s="78"/>
      <c r="AD46" s="79"/>
      <c r="AE46" s="75"/>
      <c r="AF46"/>
      <c r="AG46"/>
      <c r="AH46"/>
    </row>
    <row r="47" spans="2:34" ht="15.6" customHeight="1" x14ac:dyDescent="0.25">
      <c r="D47" s="350" t="s">
        <v>49</v>
      </c>
      <c r="E47" s="351"/>
      <c r="F47" s="351"/>
      <c r="G47" s="351"/>
      <c r="H47" s="351"/>
      <c r="I47" s="351"/>
      <c r="J47" s="352"/>
      <c r="L47"/>
      <c r="M47"/>
      <c r="N47"/>
      <c r="O47"/>
      <c r="P47"/>
      <c r="Q47"/>
      <c r="R47"/>
      <c r="S47"/>
      <c r="T47"/>
      <c r="U47"/>
      <c r="V47" s="75"/>
      <c r="W47" s="79"/>
      <c r="X47" s="88"/>
      <c r="Y47"/>
      <c r="Z47"/>
      <c r="AA47"/>
      <c r="AB47"/>
      <c r="AC47" s="75"/>
      <c r="AD47" s="79"/>
      <c r="AE47" s="75"/>
      <c r="AF47"/>
      <c r="AG47"/>
      <c r="AH47"/>
    </row>
    <row r="48" spans="2:34" x14ac:dyDescent="0.25">
      <c r="D48" s="353"/>
      <c r="E48" s="354"/>
      <c r="F48" s="354"/>
      <c r="G48" s="354"/>
      <c r="H48" s="354"/>
      <c r="I48" s="354"/>
      <c r="J48" s="355"/>
      <c r="L48"/>
      <c r="M48"/>
      <c r="N48"/>
      <c r="O48"/>
      <c r="P48"/>
      <c r="Q48"/>
      <c r="R48"/>
      <c r="S48"/>
      <c r="T48"/>
      <c r="U48"/>
      <c r="V48"/>
      <c r="W48"/>
      <c r="X48" s="75"/>
      <c r="Y48"/>
      <c r="Z48"/>
      <c r="AA48"/>
      <c r="AB48"/>
      <c r="AC48"/>
      <c r="AD48"/>
      <c r="AE48" s="75"/>
      <c r="AF48"/>
      <c r="AG48"/>
      <c r="AH48"/>
    </row>
    <row r="49" spans="12:34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2:34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2:34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2:34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2:34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2:34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2:34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2:34" x14ac:dyDescent="0.2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8" spans="12:34" x14ac:dyDescent="0.25">
      <c r="L58"/>
      <c r="M58"/>
      <c r="N58"/>
      <c r="O58"/>
      <c r="P58"/>
      <c r="Q58"/>
    </row>
    <row r="59" spans="12:34" x14ac:dyDescent="0.25">
      <c r="L59"/>
      <c r="M59"/>
      <c r="N59"/>
      <c r="O59"/>
      <c r="P59"/>
      <c r="Q59"/>
      <c r="R59"/>
      <c r="S59"/>
      <c r="T59"/>
      <c r="U59"/>
    </row>
    <row r="60" spans="12:34" x14ac:dyDescent="0.25">
      <c r="L60"/>
      <c r="M60"/>
      <c r="N60"/>
      <c r="O60"/>
      <c r="P60"/>
      <c r="Q60" s="71"/>
      <c r="R60"/>
      <c r="S60"/>
      <c r="T60"/>
      <c r="U60"/>
    </row>
    <row r="61" spans="12:34" x14ac:dyDescent="0.25">
      <c r="L61"/>
      <c r="M61" s="89"/>
      <c r="N61" s="89"/>
      <c r="O61"/>
      <c r="P61"/>
      <c r="Q61" s="90"/>
      <c r="R61" s="71"/>
      <c r="S61" s="71"/>
      <c r="T61"/>
      <c r="U61"/>
    </row>
    <row r="62" spans="12:34" x14ac:dyDescent="0.25">
      <c r="L62"/>
      <c r="M62" s="91"/>
      <c r="N62" s="91"/>
      <c r="O62"/>
      <c r="P62"/>
      <c r="Q62" s="90"/>
      <c r="R62" s="90"/>
      <c r="S62" s="90"/>
      <c r="T62"/>
      <c r="U62"/>
    </row>
    <row r="63" spans="12:34" x14ac:dyDescent="0.25">
      <c r="L63"/>
      <c r="M63" s="91"/>
      <c r="N63" s="91"/>
      <c r="O63"/>
      <c r="P63"/>
      <c r="Q63" s="90"/>
      <c r="R63" s="90"/>
      <c r="S63" s="90"/>
      <c r="T63"/>
      <c r="U63"/>
    </row>
    <row r="64" spans="12:34" x14ac:dyDescent="0.25">
      <c r="L64" s="91"/>
      <c r="M64" s="91"/>
      <c r="N64"/>
      <c r="O64"/>
      <c r="P64"/>
      <c r="Q64" s="90"/>
      <c r="R64" s="90"/>
      <c r="S64" s="90"/>
      <c r="T64"/>
      <c r="U64"/>
    </row>
    <row r="65" spans="12:21" x14ac:dyDescent="0.25">
      <c r="L65" s="91"/>
      <c r="M65" s="91"/>
      <c r="N65" s="91"/>
      <c r="O65"/>
      <c r="P65"/>
      <c r="Q65" s="90"/>
      <c r="R65" s="90"/>
      <c r="S65" s="90"/>
      <c r="T65" s="71"/>
      <c r="U65"/>
    </row>
    <row r="66" spans="12:21" x14ac:dyDescent="0.25">
      <c r="L66"/>
      <c r="M66" s="91"/>
      <c r="N66" s="91"/>
      <c r="O66"/>
      <c r="P66"/>
      <c r="Q66" s="90"/>
      <c r="R66" s="90"/>
      <c r="S66" s="90"/>
      <c r="T66"/>
      <c r="U66"/>
    </row>
    <row r="67" spans="12:21" x14ac:dyDescent="0.25">
      <c r="L67" s="91"/>
      <c r="M67" s="91"/>
      <c r="N67" s="91"/>
      <c r="O67"/>
      <c r="P67"/>
      <c r="Q67" s="90"/>
      <c r="R67" s="90"/>
      <c r="S67" s="90"/>
      <c r="T67"/>
      <c r="U67"/>
    </row>
    <row r="68" spans="12:21" x14ac:dyDescent="0.25">
      <c r="L68" s="91"/>
      <c r="M68" s="91"/>
      <c r="N68" s="91"/>
      <c r="O68"/>
      <c r="P68"/>
      <c r="Q68" s="90"/>
      <c r="R68" s="90"/>
      <c r="S68" s="90"/>
      <c r="T68"/>
      <c r="U68"/>
    </row>
    <row r="69" spans="12:21" x14ac:dyDescent="0.25">
      <c r="R69" s="90"/>
      <c r="S69" s="90"/>
      <c r="T69" s="71"/>
      <c r="U69"/>
    </row>
  </sheetData>
  <mergeCells count="2">
    <mergeCell ref="D41:J42"/>
    <mergeCell ref="D47:J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AD5E-C25C-46A8-AE86-C973A1CCAAB3}">
  <dimension ref="A1:AM159"/>
  <sheetViews>
    <sheetView zoomScaleNormal="100" workbookViewId="0">
      <selection activeCell="A4" sqref="A4"/>
    </sheetView>
  </sheetViews>
  <sheetFormatPr defaultColWidth="8.85546875" defaultRowHeight="15.75" x14ac:dyDescent="0.25"/>
  <cols>
    <col min="1" max="1" width="4.140625" style="305" customWidth="1"/>
    <col min="2" max="2" width="11.140625" style="305" customWidth="1"/>
    <col min="3" max="3" width="39.5703125" style="305" customWidth="1"/>
    <col min="4" max="4" width="24.140625" style="305" customWidth="1"/>
    <col min="5" max="5" width="21.28515625" style="305" customWidth="1"/>
    <col min="6" max="6" width="19.42578125" style="305" customWidth="1"/>
    <col min="7" max="7" width="8.85546875" style="305"/>
    <col min="8" max="8" width="2" style="305" customWidth="1"/>
    <col min="9" max="13" width="10.140625" style="307" customWidth="1"/>
    <col min="14" max="14" width="10.140625" style="308" customWidth="1"/>
    <col min="15" max="20" width="10.140625" style="307" customWidth="1"/>
    <col min="21" max="39" width="8.85546875" style="307"/>
    <col min="40" max="16384" width="8.85546875" style="45"/>
  </cols>
  <sheetData>
    <row r="1" spans="1:11" x14ac:dyDescent="0.25">
      <c r="A1" s="1" t="s">
        <v>42</v>
      </c>
      <c r="B1" s="1"/>
      <c r="C1" s="2"/>
      <c r="D1" s="2"/>
      <c r="E1" s="2"/>
      <c r="F1" s="2"/>
      <c r="G1" s="2"/>
      <c r="I1" s="306" t="str">
        <f>A1</f>
        <v>RETFRC Fall 2023</v>
      </c>
    </row>
    <row r="2" spans="1:11" x14ac:dyDescent="0.25">
      <c r="A2" s="1" t="s">
        <v>319</v>
      </c>
      <c r="B2" s="1"/>
      <c r="C2" s="2"/>
      <c r="D2" s="2"/>
      <c r="E2" s="2"/>
      <c r="F2" s="2"/>
      <c r="G2" s="2"/>
      <c r="I2" s="306" t="s">
        <v>319</v>
      </c>
    </row>
    <row r="3" spans="1:11" x14ac:dyDescent="0.25">
      <c r="A3" s="1"/>
      <c r="B3" s="1"/>
      <c r="C3" s="2"/>
      <c r="D3" s="2"/>
      <c r="E3" s="2"/>
      <c r="F3" s="2"/>
      <c r="G3" s="2"/>
      <c r="I3" s="306"/>
    </row>
    <row r="4" spans="1:11" x14ac:dyDescent="0.25">
      <c r="A4" s="2" t="s">
        <v>320</v>
      </c>
      <c r="B4" s="309"/>
      <c r="C4" s="2" t="s">
        <v>321</v>
      </c>
      <c r="D4" s="2"/>
      <c r="E4" s="2"/>
      <c r="F4" s="2"/>
      <c r="G4" s="2"/>
      <c r="I4" s="307" t="s">
        <v>43</v>
      </c>
    </row>
    <row r="5" spans="1:11" x14ac:dyDescent="0.25">
      <c r="A5" s="1"/>
      <c r="B5" s="70"/>
      <c r="C5" s="2"/>
      <c r="D5" s="2"/>
      <c r="E5" s="2"/>
      <c r="F5" s="2"/>
      <c r="G5" s="2"/>
      <c r="I5" s="306"/>
    </row>
    <row r="6" spans="1:11" x14ac:dyDescent="0.25">
      <c r="A6" s="1"/>
      <c r="B6" s="309"/>
      <c r="C6" s="2" t="s">
        <v>322</v>
      </c>
      <c r="D6" s="2"/>
      <c r="E6" s="2"/>
      <c r="F6" s="2"/>
      <c r="G6" s="2"/>
    </row>
    <row r="7" spans="1:11" x14ac:dyDescent="0.25">
      <c r="A7" s="2"/>
      <c r="B7" s="2"/>
      <c r="C7" s="2"/>
      <c r="D7" s="2"/>
      <c r="E7" s="2"/>
      <c r="F7" s="2"/>
      <c r="G7" s="2"/>
    </row>
    <row r="8" spans="1:11" x14ac:dyDescent="0.25">
      <c r="A8" s="2"/>
      <c r="B8" s="2"/>
      <c r="C8" s="1" t="s">
        <v>323</v>
      </c>
      <c r="D8" s="2"/>
      <c r="E8" s="2"/>
      <c r="F8" s="2"/>
      <c r="G8" s="2"/>
    </row>
    <row r="9" spans="1:11" ht="17.25" customHeight="1" x14ac:dyDescent="0.25">
      <c r="A9" s="2"/>
      <c r="B9" s="2"/>
      <c r="C9" s="310" t="s">
        <v>324</v>
      </c>
      <c r="D9" s="386" t="s">
        <v>325</v>
      </c>
      <c r="E9" s="386"/>
      <c r="F9" s="311"/>
      <c r="G9" s="2"/>
      <c r="I9" s="312"/>
    </row>
    <row r="10" spans="1:11" ht="15.75" customHeight="1" x14ac:dyDescent="0.25">
      <c r="A10" s="2"/>
      <c r="B10" s="2"/>
      <c r="C10" s="82" t="s">
        <v>326</v>
      </c>
      <c r="D10" s="387" t="s">
        <v>327</v>
      </c>
      <c r="E10" s="387"/>
      <c r="F10" s="2"/>
      <c r="G10" s="2"/>
      <c r="K10" s="313"/>
    </row>
    <row r="11" spans="1:11" x14ac:dyDescent="0.25">
      <c r="A11" s="2"/>
      <c r="B11" s="2"/>
      <c r="C11" s="82" t="s">
        <v>328</v>
      </c>
      <c r="D11" s="387" t="s">
        <v>55</v>
      </c>
      <c r="E11" s="387"/>
      <c r="F11" s="2"/>
      <c r="G11" s="2"/>
      <c r="K11" s="313"/>
    </row>
    <row r="12" spans="1:11" ht="16.5" customHeight="1" x14ac:dyDescent="0.25">
      <c r="A12" s="2"/>
      <c r="B12" s="2"/>
      <c r="C12" s="82" t="s">
        <v>59</v>
      </c>
      <c r="D12" s="387" t="s">
        <v>329</v>
      </c>
      <c r="E12" s="387"/>
      <c r="F12" s="2"/>
      <c r="G12" s="2"/>
      <c r="K12" s="313"/>
    </row>
    <row r="13" spans="1:11" ht="17.25" customHeight="1" x14ac:dyDescent="0.25">
      <c r="A13" s="2"/>
      <c r="B13" s="2"/>
      <c r="C13" s="2"/>
      <c r="D13" s="2"/>
      <c r="E13" s="2"/>
      <c r="F13" s="2"/>
      <c r="G13" s="2"/>
      <c r="K13" s="313"/>
    </row>
    <row r="14" spans="1:11" ht="15.75" customHeight="1" x14ac:dyDescent="0.25">
      <c r="A14" s="2"/>
      <c r="B14" s="2"/>
      <c r="C14" s="1" t="s">
        <v>330</v>
      </c>
      <c r="D14" s="2"/>
      <c r="E14" s="2"/>
      <c r="F14" s="2"/>
      <c r="G14" s="2"/>
      <c r="K14" s="313"/>
    </row>
    <row r="15" spans="1:11" ht="16.5" customHeight="1" x14ac:dyDescent="0.25">
      <c r="A15" s="2"/>
      <c r="B15" s="2"/>
      <c r="C15" s="3" t="s">
        <v>69</v>
      </c>
      <c r="D15" s="314" t="s">
        <v>331</v>
      </c>
      <c r="E15" s="315"/>
      <c r="F15" s="309"/>
      <c r="G15" s="2"/>
      <c r="K15" s="313"/>
    </row>
    <row r="16" spans="1:11" x14ac:dyDescent="0.25">
      <c r="A16" s="2"/>
      <c r="B16" s="2"/>
      <c r="C16" s="46" t="s">
        <v>332</v>
      </c>
      <c r="D16" s="46" t="s">
        <v>333</v>
      </c>
      <c r="E16" s="315"/>
      <c r="F16" s="309"/>
      <c r="G16" s="2"/>
      <c r="K16" s="316"/>
    </row>
    <row r="17" spans="1:16" x14ac:dyDescent="0.25">
      <c r="A17" s="2"/>
      <c r="B17" s="2"/>
      <c r="C17" s="317" t="s">
        <v>334</v>
      </c>
      <c r="D17" s="317" t="s">
        <v>335</v>
      </c>
      <c r="E17" s="315"/>
      <c r="F17" s="309"/>
      <c r="G17" s="2"/>
    </row>
    <row r="18" spans="1:16" ht="16.5" customHeight="1" x14ac:dyDescent="0.25">
      <c r="A18" s="2"/>
      <c r="B18" s="2"/>
      <c r="C18" s="318" t="s">
        <v>82</v>
      </c>
      <c r="D18" s="317" t="s">
        <v>80</v>
      </c>
      <c r="E18" s="319" t="s">
        <v>81</v>
      </c>
      <c r="F18" s="309"/>
      <c r="G18" s="2"/>
      <c r="K18" s="313"/>
    </row>
    <row r="19" spans="1:16" x14ac:dyDescent="0.25">
      <c r="A19" s="2"/>
      <c r="B19" s="2"/>
      <c r="C19" s="320"/>
      <c r="D19" s="317" t="s">
        <v>336</v>
      </c>
      <c r="E19" s="319" t="s">
        <v>295</v>
      </c>
      <c r="F19" s="309"/>
      <c r="G19" s="2"/>
      <c r="K19" s="321"/>
      <c r="P19" s="313"/>
    </row>
    <row r="20" spans="1:16" x14ac:dyDescent="0.25">
      <c r="A20" s="2"/>
      <c r="B20" s="2"/>
      <c r="C20" s="322"/>
      <c r="D20" s="317" t="s">
        <v>337</v>
      </c>
      <c r="E20" s="323" t="s">
        <v>338</v>
      </c>
      <c r="F20" s="309"/>
      <c r="G20" s="2"/>
      <c r="K20" s="321"/>
      <c r="P20" s="313"/>
    </row>
    <row r="21" spans="1:16" x14ac:dyDescent="0.25">
      <c r="A21" s="2"/>
      <c r="B21" s="2"/>
      <c r="C21" s="46" t="s">
        <v>339</v>
      </c>
      <c r="D21" s="46" t="s">
        <v>76</v>
      </c>
      <c r="E21" s="47"/>
      <c r="F21" s="309"/>
      <c r="G21" s="2"/>
      <c r="K21" s="321"/>
    </row>
    <row r="22" spans="1:16" ht="15.75" customHeight="1" x14ac:dyDescent="0.25">
      <c r="A22" s="2"/>
      <c r="B22" s="2"/>
      <c r="C22" s="46" t="s">
        <v>77</v>
      </c>
      <c r="D22" s="46" t="s">
        <v>340</v>
      </c>
      <c r="E22" s="47"/>
      <c r="F22" s="309"/>
      <c r="G22" s="2"/>
      <c r="K22" s="313"/>
    </row>
    <row r="23" spans="1:16" x14ac:dyDescent="0.25">
      <c r="A23" s="2"/>
      <c r="B23" s="2"/>
      <c r="C23" s="46" t="s">
        <v>341</v>
      </c>
      <c r="D23" s="46" t="s">
        <v>98</v>
      </c>
      <c r="E23" s="47"/>
      <c r="F23" s="309"/>
      <c r="G23" s="2"/>
      <c r="K23" s="313"/>
    </row>
    <row r="24" spans="1:16" x14ac:dyDescent="0.25">
      <c r="A24" s="2"/>
      <c r="B24" s="2"/>
      <c r="C24" s="309"/>
      <c r="D24" s="309"/>
      <c r="E24" s="309"/>
      <c r="F24" s="309"/>
      <c r="G24" s="2"/>
      <c r="K24" s="316"/>
    </row>
    <row r="25" spans="1:16" x14ac:dyDescent="0.25">
      <c r="A25" s="2"/>
      <c r="B25" s="2"/>
      <c r="C25" s="1" t="s">
        <v>342</v>
      </c>
      <c r="D25" s="2"/>
      <c r="E25" s="2"/>
      <c r="F25" s="2"/>
      <c r="G25" s="2"/>
    </row>
    <row r="26" spans="1:16" x14ac:dyDescent="0.25">
      <c r="A26" s="2"/>
      <c r="B26" s="2"/>
      <c r="C26" s="324" t="s">
        <v>343</v>
      </c>
      <c r="D26" s="325" t="s">
        <v>344</v>
      </c>
      <c r="E26" s="325" t="s">
        <v>345</v>
      </c>
      <c r="F26" s="15"/>
      <c r="G26" s="2"/>
      <c r="I26" s="312"/>
    </row>
    <row r="27" spans="1:16" x14ac:dyDescent="0.25">
      <c r="A27" s="2"/>
      <c r="B27" s="2"/>
      <c r="C27" s="324" t="s">
        <v>346</v>
      </c>
      <c r="D27" s="325">
        <v>48</v>
      </c>
      <c r="E27" s="325">
        <v>64</v>
      </c>
      <c r="F27" s="326"/>
      <c r="G27" s="2"/>
      <c r="K27" s="313"/>
    </row>
    <row r="28" spans="1:16" x14ac:dyDescent="0.25">
      <c r="A28" s="2"/>
      <c r="B28" s="2"/>
      <c r="C28" s="324" t="s">
        <v>347</v>
      </c>
      <c r="D28" s="325">
        <v>18</v>
      </c>
      <c r="E28" s="325">
        <v>34</v>
      </c>
      <c r="F28" s="326"/>
      <c r="G28" s="2"/>
      <c r="K28" s="313"/>
    </row>
    <row r="29" spans="1:16" x14ac:dyDescent="0.25">
      <c r="A29" s="2"/>
      <c r="B29" s="2"/>
      <c r="C29" s="326"/>
      <c r="D29" s="388"/>
      <c r="E29" s="388"/>
      <c r="F29" s="326"/>
      <c r="G29" s="2"/>
      <c r="K29" s="316"/>
    </row>
    <row r="30" spans="1:16" x14ac:dyDescent="0.25">
      <c r="A30" s="2"/>
      <c r="B30" s="2"/>
      <c r="C30" s="327" t="s">
        <v>348</v>
      </c>
      <c r="D30" s="326"/>
      <c r="E30" s="326"/>
      <c r="F30" s="326"/>
      <c r="G30" s="2"/>
    </row>
    <row r="31" spans="1:16" x14ac:dyDescent="0.25">
      <c r="A31" s="2"/>
      <c r="B31" s="2"/>
      <c r="C31" s="328" t="s">
        <v>349</v>
      </c>
      <c r="D31" s="329">
        <v>600000</v>
      </c>
      <c r="E31" s="330" t="s">
        <v>350</v>
      </c>
      <c r="F31" s="326"/>
      <c r="G31" s="2"/>
      <c r="K31" s="313"/>
    </row>
    <row r="32" spans="1:16" x14ac:dyDescent="0.25">
      <c r="A32" s="2"/>
      <c r="B32" s="2"/>
      <c r="C32" s="2"/>
      <c r="D32" s="2"/>
      <c r="E32" s="2"/>
      <c r="F32" s="2"/>
      <c r="G32" s="2"/>
      <c r="K32" s="316"/>
    </row>
    <row r="33" spans="1:11" x14ac:dyDescent="0.25">
      <c r="A33" s="2"/>
      <c r="B33" s="2"/>
      <c r="C33" s="327" t="s">
        <v>351</v>
      </c>
      <c r="D33" s="326"/>
      <c r="E33" s="326"/>
      <c r="F33" s="326"/>
      <c r="G33" s="2"/>
      <c r="K33" s="316"/>
    </row>
    <row r="34" spans="1:11" ht="20.25" x14ac:dyDescent="0.25">
      <c r="A34" s="2"/>
      <c r="B34" s="2"/>
      <c r="C34" s="325" t="s">
        <v>352</v>
      </c>
      <c r="D34" s="18">
        <v>11.6</v>
      </c>
      <c r="E34" s="325" t="s">
        <v>353</v>
      </c>
      <c r="F34" s="325">
        <v>11.9</v>
      </c>
      <c r="G34" s="2"/>
      <c r="K34" s="313"/>
    </row>
    <row r="35" spans="1:11" ht="20.25" x14ac:dyDescent="0.25">
      <c r="A35" s="2"/>
      <c r="B35" s="2"/>
      <c r="C35" s="325" t="s">
        <v>354</v>
      </c>
      <c r="D35" s="18">
        <v>12.2</v>
      </c>
      <c r="E35" s="325" t="s">
        <v>355</v>
      </c>
      <c r="F35" s="325">
        <v>12.5</v>
      </c>
      <c r="G35" s="2"/>
      <c r="K35" s="313"/>
    </row>
    <row r="36" spans="1:11" ht="20.25" x14ac:dyDescent="0.25">
      <c r="A36" s="2"/>
      <c r="B36" s="2"/>
      <c r="C36" s="325" t="s">
        <v>356</v>
      </c>
      <c r="D36" s="18">
        <v>12.8</v>
      </c>
      <c r="E36" s="325" t="s">
        <v>357</v>
      </c>
      <c r="F36" s="325">
        <v>13.1</v>
      </c>
      <c r="G36" s="2"/>
      <c r="K36" s="316"/>
    </row>
    <row r="37" spans="1:11" x14ac:dyDescent="0.25">
      <c r="A37" s="2"/>
      <c r="B37" s="2"/>
      <c r="C37" s="326"/>
      <c r="D37" s="326"/>
      <c r="E37" s="326"/>
      <c r="F37" s="326"/>
      <c r="G37" s="2"/>
      <c r="K37" s="316"/>
    </row>
    <row r="38" spans="1:11" x14ac:dyDescent="0.25">
      <c r="A38" s="2"/>
      <c r="B38" s="2"/>
      <c r="C38" s="2"/>
      <c r="D38" s="2"/>
      <c r="E38" s="2"/>
      <c r="F38" s="2"/>
      <c r="G38" s="2"/>
      <c r="I38" s="312"/>
    </row>
    <row r="39" spans="1:11" x14ac:dyDescent="0.25">
      <c r="A39" s="2" t="s">
        <v>6</v>
      </c>
      <c r="B39" s="70" t="s">
        <v>242</v>
      </c>
      <c r="C39" s="2" t="s">
        <v>358</v>
      </c>
      <c r="D39" s="309"/>
      <c r="E39" s="2"/>
      <c r="F39" s="2"/>
      <c r="G39" s="2"/>
      <c r="I39" s="331"/>
      <c r="K39" s="313"/>
    </row>
    <row r="40" spans="1:11" x14ac:dyDescent="0.25">
      <c r="A40" s="2"/>
      <c r="B40" s="2"/>
      <c r="C40" s="70"/>
      <c r="D40" s="332"/>
      <c r="E40" s="2"/>
      <c r="F40" s="2"/>
      <c r="G40" s="2"/>
      <c r="K40" s="316"/>
    </row>
    <row r="41" spans="1:11" ht="15.75" customHeight="1" x14ac:dyDescent="0.25">
      <c r="A41" s="2"/>
      <c r="B41" s="2"/>
      <c r="C41" s="344" t="s">
        <v>8</v>
      </c>
      <c r="D41" s="345"/>
      <c r="E41" s="345"/>
      <c r="F41" s="346"/>
      <c r="G41" s="333"/>
    </row>
    <row r="42" spans="1:11" ht="16.5" customHeight="1" x14ac:dyDescent="0.25">
      <c r="A42" s="2"/>
      <c r="B42" s="2"/>
      <c r="C42" s="347"/>
      <c r="D42" s="348"/>
      <c r="E42" s="348"/>
      <c r="F42" s="349"/>
      <c r="G42" s="333"/>
      <c r="I42" s="331"/>
    </row>
    <row r="43" spans="1:11" x14ac:dyDescent="0.25">
      <c r="A43" s="2"/>
      <c r="B43" s="2"/>
      <c r="C43" s="2"/>
      <c r="D43" s="13"/>
      <c r="E43" s="13"/>
      <c r="F43" s="13"/>
      <c r="G43" s="13"/>
      <c r="K43" s="321"/>
    </row>
    <row r="44" spans="1:11" x14ac:dyDescent="0.25">
      <c r="A44" s="2"/>
      <c r="B44" s="309"/>
      <c r="C44" s="2" t="s">
        <v>359</v>
      </c>
      <c r="D44" s="2"/>
      <c r="E44" s="2"/>
      <c r="F44" s="2"/>
      <c r="G44" s="2"/>
      <c r="K44" s="321"/>
    </row>
    <row r="45" spans="1:11" ht="18.75" x14ac:dyDescent="0.25">
      <c r="A45" s="2"/>
      <c r="B45" s="309"/>
      <c r="C45" s="334" t="s">
        <v>360</v>
      </c>
      <c r="D45" s="2"/>
      <c r="E45" s="2"/>
      <c r="F45" s="2"/>
      <c r="G45" s="2"/>
      <c r="I45" s="335"/>
      <c r="K45" s="313"/>
    </row>
    <row r="46" spans="1:11" x14ac:dyDescent="0.25">
      <c r="A46" s="2"/>
      <c r="B46" s="309"/>
      <c r="C46" s="334" t="s">
        <v>361</v>
      </c>
      <c r="D46" s="2"/>
      <c r="E46" s="2"/>
      <c r="F46" s="2"/>
      <c r="G46" s="2"/>
      <c r="K46" s="316"/>
    </row>
    <row r="47" spans="1:11" x14ac:dyDescent="0.25">
      <c r="A47" s="2"/>
      <c r="B47" s="309"/>
      <c r="C47" s="334" t="s">
        <v>362</v>
      </c>
      <c r="D47" s="2"/>
      <c r="E47" s="2"/>
      <c r="F47" s="2"/>
      <c r="G47" s="2"/>
    </row>
    <row r="48" spans="1:11" ht="15.75" customHeight="1" x14ac:dyDescent="0.25">
      <c r="A48" s="2"/>
      <c r="B48" s="2"/>
      <c r="C48" s="2"/>
      <c r="D48" s="2"/>
      <c r="E48" s="2"/>
      <c r="F48" s="2"/>
      <c r="G48" s="2"/>
      <c r="H48" s="336"/>
      <c r="I48" s="335"/>
      <c r="K48" s="316"/>
    </row>
    <row r="49" spans="1:11" x14ac:dyDescent="0.25">
      <c r="A49" s="2" t="s">
        <v>9</v>
      </c>
      <c r="B49" s="70" t="s">
        <v>245</v>
      </c>
      <c r="C49" s="2" t="s">
        <v>363</v>
      </c>
      <c r="D49" s="309"/>
      <c r="E49" s="2"/>
      <c r="F49" s="2"/>
      <c r="G49" s="2"/>
      <c r="H49" s="336"/>
    </row>
    <row r="50" spans="1:11" ht="18.75" x14ac:dyDescent="0.25">
      <c r="A50" s="2"/>
      <c r="B50" s="2"/>
      <c r="C50" s="2"/>
      <c r="D50" s="2"/>
      <c r="E50" s="2"/>
      <c r="F50" s="2"/>
      <c r="G50" s="2"/>
      <c r="H50" s="336"/>
      <c r="I50" s="335"/>
      <c r="K50" s="335"/>
    </row>
    <row r="51" spans="1:11" ht="18.75" customHeight="1" x14ac:dyDescent="0.25">
      <c r="A51" s="2"/>
      <c r="B51" s="2"/>
      <c r="C51" s="344" t="s">
        <v>8</v>
      </c>
      <c r="D51" s="345"/>
      <c r="E51" s="345"/>
      <c r="F51" s="346"/>
      <c r="G51" s="333"/>
      <c r="K51" s="335"/>
    </row>
    <row r="52" spans="1:11" x14ac:dyDescent="0.25">
      <c r="A52" s="2"/>
      <c r="B52" s="2"/>
      <c r="C52" s="347"/>
      <c r="D52" s="348"/>
      <c r="E52" s="348"/>
      <c r="F52" s="349"/>
      <c r="G52" s="333"/>
      <c r="K52" s="313"/>
    </row>
    <row r="53" spans="1:11" x14ac:dyDescent="0.25">
      <c r="A53" s="2"/>
      <c r="B53" s="2"/>
      <c r="C53" s="2"/>
      <c r="D53" s="2"/>
      <c r="E53" s="2"/>
      <c r="F53" s="2"/>
      <c r="G53" s="2"/>
      <c r="K53" s="337"/>
    </row>
    <row r="54" spans="1:11" ht="15.75" customHeight="1" x14ac:dyDescent="0.25">
      <c r="A54" s="2" t="s">
        <v>195</v>
      </c>
      <c r="B54" s="70" t="s">
        <v>364</v>
      </c>
      <c r="C54" s="2" t="s">
        <v>365</v>
      </c>
      <c r="D54" s="309"/>
      <c r="E54" s="338"/>
      <c r="F54" s="338"/>
      <c r="G54" s="338"/>
    </row>
    <row r="55" spans="1:11" ht="18.75" x14ac:dyDescent="0.25">
      <c r="A55" s="2"/>
      <c r="B55" s="2"/>
      <c r="C55" s="2" t="s">
        <v>366</v>
      </c>
      <c r="D55" s="309"/>
      <c r="E55" s="338"/>
      <c r="F55" s="338"/>
      <c r="G55" s="338"/>
      <c r="I55" s="335"/>
      <c r="K55" s="335"/>
    </row>
    <row r="56" spans="1:11" x14ac:dyDescent="0.25">
      <c r="A56" s="2"/>
      <c r="B56" s="2"/>
      <c r="C56" s="2"/>
      <c r="D56" s="2"/>
      <c r="E56" s="2"/>
      <c r="F56" s="2"/>
      <c r="G56" s="2"/>
      <c r="K56" s="313"/>
    </row>
    <row r="57" spans="1:11" ht="15.75" customHeight="1" x14ac:dyDescent="0.25">
      <c r="A57" s="2"/>
      <c r="B57" s="2"/>
      <c r="C57" s="344" t="s">
        <v>8</v>
      </c>
      <c r="D57" s="345"/>
      <c r="E57" s="345"/>
      <c r="F57" s="346"/>
      <c r="G57" s="333"/>
      <c r="H57" s="336"/>
      <c r="K57" s="316"/>
    </row>
    <row r="58" spans="1:11" x14ac:dyDescent="0.25">
      <c r="A58" s="2"/>
      <c r="B58" s="2"/>
      <c r="C58" s="347"/>
      <c r="D58" s="348"/>
      <c r="E58" s="348"/>
      <c r="F58" s="349"/>
      <c r="G58" s="333"/>
      <c r="H58" s="336"/>
    </row>
    <row r="59" spans="1:11" ht="18.75" x14ac:dyDescent="0.25">
      <c r="A59" s="2"/>
      <c r="B59" s="2"/>
      <c r="C59" s="2"/>
      <c r="D59" s="2"/>
      <c r="E59" s="2"/>
      <c r="F59" s="2"/>
      <c r="G59" s="2"/>
      <c r="I59" s="335"/>
    </row>
    <row r="60" spans="1:11" x14ac:dyDescent="0.25">
      <c r="A60" s="2"/>
      <c r="B60" s="2"/>
      <c r="C60" s="2"/>
      <c r="D60" s="2"/>
      <c r="E60" s="2"/>
      <c r="F60" s="2"/>
      <c r="G60" s="2"/>
      <c r="H60" s="339"/>
      <c r="K60" s="313"/>
    </row>
    <row r="61" spans="1:11" x14ac:dyDescent="0.25">
      <c r="H61" s="339"/>
      <c r="K61" s="337"/>
    </row>
    <row r="63" spans="1:11" ht="15.75" customHeight="1" x14ac:dyDescent="0.25">
      <c r="H63" s="336"/>
      <c r="I63" s="306"/>
    </row>
    <row r="64" spans="1:11" x14ac:dyDescent="0.25">
      <c r="H64" s="336"/>
      <c r="I64" s="312"/>
    </row>
    <row r="65" spans="9:11" x14ac:dyDescent="0.25">
      <c r="K65" s="313"/>
    </row>
    <row r="66" spans="9:11" x14ac:dyDescent="0.25">
      <c r="K66" s="313"/>
    </row>
    <row r="67" spans="9:11" x14ac:dyDescent="0.25">
      <c r="K67" s="313"/>
    </row>
    <row r="68" spans="9:11" x14ac:dyDescent="0.25">
      <c r="K68" s="313"/>
    </row>
    <row r="69" spans="9:11" x14ac:dyDescent="0.25">
      <c r="K69" s="316"/>
    </row>
    <row r="71" spans="9:11" x14ac:dyDescent="0.25">
      <c r="K71" s="313"/>
    </row>
    <row r="72" spans="9:11" x14ac:dyDescent="0.25">
      <c r="K72" s="313"/>
    </row>
    <row r="73" spans="9:11" x14ac:dyDescent="0.25">
      <c r="K73" s="321"/>
    </row>
    <row r="75" spans="9:11" x14ac:dyDescent="0.25">
      <c r="I75" s="312"/>
    </row>
    <row r="76" spans="9:11" x14ac:dyDescent="0.25">
      <c r="K76" s="313"/>
    </row>
    <row r="77" spans="9:11" x14ac:dyDescent="0.25">
      <c r="K77" s="313"/>
    </row>
    <row r="78" spans="9:11" x14ac:dyDescent="0.25">
      <c r="K78" s="316"/>
    </row>
    <row r="80" spans="9:11" x14ac:dyDescent="0.25">
      <c r="K80" s="313"/>
    </row>
    <row r="81" spans="9:11" x14ac:dyDescent="0.25">
      <c r="K81" s="316"/>
    </row>
    <row r="83" spans="9:11" x14ac:dyDescent="0.25">
      <c r="I83" s="312"/>
    </row>
    <row r="84" spans="9:11" x14ac:dyDescent="0.25">
      <c r="I84" s="331"/>
      <c r="K84" s="313"/>
    </row>
    <row r="85" spans="9:11" x14ac:dyDescent="0.25">
      <c r="K85" s="316"/>
    </row>
    <row r="87" spans="9:11" x14ac:dyDescent="0.25">
      <c r="I87" s="331"/>
      <c r="K87" s="313"/>
    </row>
    <row r="88" spans="9:11" x14ac:dyDescent="0.25">
      <c r="K88" s="321"/>
    </row>
    <row r="89" spans="9:11" x14ac:dyDescent="0.25">
      <c r="K89" s="321"/>
    </row>
    <row r="90" spans="9:11" ht="18.75" x14ac:dyDescent="0.25">
      <c r="I90" s="335"/>
      <c r="K90" s="340"/>
    </row>
    <row r="91" spans="9:11" ht="18.75" x14ac:dyDescent="0.25">
      <c r="I91" s="335"/>
      <c r="K91" s="316"/>
    </row>
    <row r="93" spans="9:11" ht="18.75" x14ac:dyDescent="0.25">
      <c r="I93" s="335"/>
      <c r="K93" s="335"/>
    </row>
    <row r="94" spans="9:11" ht="18.75" x14ac:dyDescent="0.25">
      <c r="K94" s="335"/>
    </row>
    <row r="95" spans="9:11" x14ac:dyDescent="0.25">
      <c r="K95" s="313"/>
    </row>
    <row r="96" spans="9:11" x14ac:dyDescent="0.25">
      <c r="K96" s="313"/>
    </row>
    <row r="97" spans="9:11" x14ac:dyDescent="0.25">
      <c r="K97" s="337"/>
    </row>
    <row r="98" spans="9:11" x14ac:dyDescent="0.25">
      <c r="K98" s="316"/>
    </row>
    <row r="99" spans="9:11" ht="18.75" x14ac:dyDescent="0.25">
      <c r="I99" s="335"/>
      <c r="K99" s="335"/>
    </row>
    <row r="100" spans="9:11" x14ac:dyDescent="0.25">
      <c r="K100" s="313"/>
    </row>
    <row r="101" spans="9:11" x14ac:dyDescent="0.25">
      <c r="K101" s="316"/>
    </row>
    <row r="103" spans="9:11" ht="18.75" x14ac:dyDescent="0.25">
      <c r="I103" s="335"/>
    </row>
    <row r="104" spans="9:11" x14ac:dyDescent="0.25">
      <c r="K104" s="313"/>
    </row>
    <row r="105" spans="9:11" x14ac:dyDescent="0.25">
      <c r="K105" s="337"/>
    </row>
    <row r="107" spans="9:11" x14ac:dyDescent="0.25">
      <c r="I107" s="306"/>
    </row>
    <row r="108" spans="9:11" x14ac:dyDescent="0.25">
      <c r="I108" s="306"/>
    </row>
    <row r="111" spans="9:11" x14ac:dyDescent="0.25">
      <c r="K111" s="313"/>
    </row>
    <row r="112" spans="9:11" x14ac:dyDescent="0.25">
      <c r="K112" s="316"/>
    </row>
    <row r="114" spans="11:11" x14ac:dyDescent="0.25">
      <c r="K114" s="316"/>
    </row>
    <row r="116" spans="11:11" x14ac:dyDescent="0.25">
      <c r="K116" s="313"/>
    </row>
    <row r="117" spans="11:11" x14ac:dyDescent="0.25">
      <c r="K117" s="313"/>
    </row>
    <row r="118" spans="11:11" x14ac:dyDescent="0.25">
      <c r="K118" s="321"/>
    </row>
    <row r="120" spans="11:11" x14ac:dyDescent="0.25">
      <c r="K120" s="321"/>
    </row>
    <row r="122" spans="11:11" x14ac:dyDescent="0.25">
      <c r="K122" s="313"/>
    </row>
    <row r="123" spans="11:11" x14ac:dyDescent="0.25">
      <c r="K123" s="313"/>
    </row>
    <row r="124" spans="11:11" x14ac:dyDescent="0.25">
      <c r="K124" s="313"/>
    </row>
    <row r="125" spans="11:11" x14ac:dyDescent="0.25">
      <c r="K125" s="316"/>
    </row>
    <row r="127" spans="11:11" x14ac:dyDescent="0.25">
      <c r="K127" s="313"/>
    </row>
    <row r="128" spans="11:11" x14ac:dyDescent="0.25">
      <c r="K128" s="316"/>
    </row>
    <row r="131" spans="9:11" x14ac:dyDescent="0.25">
      <c r="K131" s="313"/>
    </row>
    <row r="132" spans="9:11" x14ac:dyDescent="0.25">
      <c r="K132" s="337"/>
    </row>
    <row r="133" spans="9:11" x14ac:dyDescent="0.25">
      <c r="K133" s="306"/>
    </row>
    <row r="135" spans="9:11" x14ac:dyDescent="0.25">
      <c r="I135" s="306"/>
    </row>
    <row r="138" spans="9:11" x14ac:dyDescent="0.25">
      <c r="K138" s="313"/>
    </row>
    <row r="139" spans="9:11" x14ac:dyDescent="0.25">
      <c r="K139" s="316"/>
    </row>
    <row r="141" spans="9:11" x14ac:dyDescent="0.25">
      <c r="K141" s="316"/>
    </row>
    <row r="143" spans="9:11" x14ac:dyDescent="0.25">
      <c r="K143" s="341"/>
    </row>
    <row r="144" spans="9:11" x14ac:dyDescent="0.25">
      <c r="K144" s="313"/>
    </row>
    <row r="145" spans="11:11" x14ac:dyDescent="0.25">
      <c r="K145" s="321"/>
    </row>
    <row r="146" spans="11:11" x14ac:dyDescent="0.25">
      <c r="K146" s="341"/>
    </row>
    <row r="147" spans="11:11" x14ac:dyDescent="0.25">
      <c r="K147" s="313"/>
    </row>
    <row r="149" spans="11:11" x14ac:dyDescent="0.25">
      <c r="K149" s="313"/>
    </row>
    <row r="150" spans="11:11" x14ac:dyDescent="0.25">
      <c r="K150" s="342"/>
    </row>
    <row r="151" spans="11:11" x14ac:dyDescent="0.25">
      <c r="K151" s="313"/>
    </row>
    <row r="152" spans="11:11" x14ac:dyDescent="0.25">
      <c r="K152" s="316"/>
    </row>
    <row r="154" spans="11:11" x14ac:dyDescent="0.25">
      <c r="K154" s="316"/>
    </row>
    <row r="157" spans="11:11" x14ac:dyDescent="0.25">
      <c r="K157" s="313"/>
    </row>
    <row r="158" spans="11:11" x14ac:dyDescent="0.25">
      <c r="K158" s="337"/>
    </row>
    <row r="159" spans="11:11" x14ac:dyDescent="0.25">
      <c r="K159" s="306"/>
    </row>
  </sheetData>
  <mergeCells count="8">
    <mergeCell ref="C51:F52"/>
    <mergeCell ref="C57:F58"/>
    <mergeCell ref="D9:E9"/>
    <mergeCell ref="D10:E10"/>
    <mergeCell ref="D11:E11"/>
    <mergeCell ref="D12:E12"/>
    <mergeCell ref="D29:E29"/>
    <mergeCell ref="C41:F4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D605-0E61-48E6-A81C-60A90C61082A}">
  <dimension ref="A1:V179"/>
  <sheetViews>
    <sheetView zoomScaleNormal="100" workbookViewId="0">
      <selection activeCell="O14" sqref="O14"/>
    </sheetView>
  </sheetViews>
  <sheetFormatPr defaultColWidth="9.140625" defaultRowHeight="15" x14ac:dyDescent="0.25"/>
  <cols>
    <col min="1" max="1" width="3.140625" style="302" customWidth="1"/>
    <col min="2" max="2" width="11.42578125" style="302" customWidth="1"/>
    <col min="3" max="3" width="11.5703125" style="302" customWidth="1"/>
    <col min="4" max="4" width="17" style="302" customWidth="1"/>
    <col min="5" max="8" width="17.42578125" style="302" customWidth="1"/>
    <col min="9" max="10" width="9.140625" style="302"/>
    <col min="13" max="13" width="11.140625" bestFit="1" customWidth="1"/>
    <col min="16" max="18" width="15.85546875" customWidth="1"/>
    <col min="19" max="19" width="19.7109375" customWidth="1"/>
    <col min="20" max="20" width="15.85546875" customWidth="1"/>
  </cols>
  <sheetData>
    <row r="1" spans="1:14" ht="15.75" x14ac:dyDescent="0.25">
      <c r="A1" s="264" t="s">
        <v>42</v>
      </c>
      <c r="B1" s="264"/>
      <c r="C1" s="264"/>
      <c r="D1" s="264"/>
      <c r="E1" s="264"/>
      <c r="F1" s="264"/>
      <c r="G1" s="264"/>
      <c r="H1" s="264"/>
      <c r="I1" s="264"/>
      <c r="J1" s="264"/>
      <c r="K1" s="265" t="str">
        <f>A1</f>
        <v>RETFRC Fall 2023</v>
      </c>
      <c r="L1" s="266"/>
    </row>
    <row r="2" spans="1:14" ht="15.75" x14ac:dyDescent="0.25">
      <c r="A2" s="264" t="s">
        <v>272</v>
      </c>
      <c r="B2" s="264"/>
      <c r="C2" s="264"/>
      <c r="D2" s="264"/>
      <c r="E2" s="264"/>
      <c r="F2" s="264"/>
      <c r="G2" s="264"/>
      <c r="H2" s="264"/>
      <c r="I2" s="264"/>
      <c r="J2" s="264"/>
      <c r="K2" s="265" t="str">
        <f>A2</f>
        <v>Question 6</v>
      </c>
      <c r="L2" s="266"/>
    </row>
    <row r="3" spans="1:14" ht="18.75" x14ac:dyDescent="0.3">
      <c r="A3" s="267"/>
      <c r="B3" s="268"/>
      <c r="C3" s="268"/>
      <c r="D3" s="268"/>
      <c r="E3" s="268"/>
      <c r="F3" s="268"/>
      <c r="G3" s="268"/>
      <c r="H3" s="268"/>
      <c r="I3" s="268"/>
      <c r="J3" s="268"/>
      <c r="K3" s="266"/>
      <c r="L3" s="266"/>
    </row>
    <row r="4" spans="1:14" ht="15.75" x14ac:dyDescent="0.25">
      <c r="A4" s="268" t="s">
        <v>273</v>
      </c>
      <c r="B4" s="268"/>
      <c r="C4" s="268" t="s">
        <v>274</v>
      </c>
      <c r="D4" s="268"/>
      <c r="E4" s="268"/>
      <c r="F4" s="268"/>
      <c r="G4" s="268"/>
      <c r="H4" s="268"/>
      <c r="I4" s="268"/>
      <c r="J4" s="268"/>
      <c r="K4" s="266" t="s">
        <v>43</v>
      </c>
      <c r="L4" s="266"/>
    </row>
    <row r="5" spans="1:14" ht="15.75" x14ac:dyDescent="0.25">
      <c r="A5" s="268"/>
      <c r="B5" s="268"/>
      <c r="C5" s="268"/>
      <c r="D5" s="268"/>
      <c r="E5" s="268"/>
      <c r="F5" s="268"/>
      <c r="G5" s="268"/>
      <c r="H5" s="268"/>
      <c r="I5" s="268"/>
      <c r="J5" s="268"/>
      <c r="L5" s="269"/>
    </row>
    <row r="6" spans="1:14" ht="15.75" x14ac:dyDescent="0.25">
      <c r="A6" s="268"/>
      <c r="B6" s="268"/>
      <c r="C6" s="268" t="s">
        <v>275</v>
      </c>
      <c r="D6" s="268"/>
      <c r="E6" s="268"/>
      <c r="F6" s="268"/>
      <c r="G6" s="268"/>
      <c r="H6" s="268"/>
      <c r="I6" s="268"/>
      <c r="J6" s="268"/>
      <c r="L6" s="269"/>
    </row>
    <row r="7" spans="1:14" ht="15.75" x14ac:dyDescent="0.25">
      <c r="A7" s="268"/>
      <c r="B7" s="268"/>
      <c r="C7" s="268"/>
      <c r="D7" s="268"/>
      <c r="E7" s="268"/>
      <c r="F7" s="268"/>
      <c r="G7" s="268"/>
      <c r="H7" s="268"/>
      <c r="I7" s="268"/>
      <c r="J7" s="268"/>
    </row>
    <row r="8" spans="1:14" ht="15.75" x14ac:dyDescent="0.25">
      <c r="A8" s="268"/>
      <c r="B8" s="268"/>
      <c r="C8" s="264" t="s">
        <v>276</v>
      </c>
      <c r="D8" s="268"/>
      <c r="E8" s="268"/>
      <c r="F8" s="268"/>
      <c r="G8" s="268"/>
      <c r="H8" s="268"/>
      <c r="I8" s="268"/>
      <c r="J8" s="268"/>
      <c r="L8" s="270"/>
    </row>
    <row r="9" spans="1:14" ht="15.75" customHeight="1" x14ac:dyDescent="0.25">
      <c r="A9" s="268"/>
      <c r="B9" s="268"/>
      <c r="C9" s="271"/>
      <c r="D9" s="272"/>
      <c r="E9" s="273"/>
      <c r="F9" s="274" t="s">
        <v>277</v>
      </c>
      <c r="G9" s="275"/>
      <c r="H9" s="276"/>
      <c r="I9" s="268"/>
      <c r="J9" s="268"/>
    </row>
    <row r="10" spans="1:14" ht="15.75" x14ac:dyDescent="0.25">
      <c r="A10" s="268"/>
      <c r="B10" s="268"/>
      <c r="C10" s="277" t="s">
        <v>278</v>
      </c>
      <c r="D10" s="278" t="s">
        <v>279</v>
      </c>
      <c r="E10" s="279" t="s">
        <v>280</v>
      </c>
      <c r="F10" s="280">
        <v>2020</v>
      </c>
      <c r="G10" s="280">
        <v>2021</v>
      </c>
      <c r="H10" s="281">
        <v>2022</v>
      </c>
      <c r="I10" s="268"/>
      <c r="J10" s="268"/>
      <c r="L10" s="73"/>
    </row>
    <row r="11" spans="1:14" ht="15.75" x14ac:dyDescent="0.25">
      <c r="A11" s="268"/>
      <c r="B11" s="268"/>
      <c r="C11" s="282" t="s">
        <v>281</v>
      </c>
      <c r="D11" s="283">
        <v>49</v>
      </c>
      <c r="E11" s="284">
        <v>5</v>
      </c>
      <c r="F11" s="285">
        <v>70000</v>
      </c>
      <c r="G11" s="285">
        <v>73000</v>
      </c>
      <c r="H11" s="286">
        <v>75000</v>
      </c>
      <c r="I11" s="268"/>
      <c r="J11" s="268"/>
    </row>
    <row r="12" spans="1:14" ht="15.75" x14ac:dyDescent="0.25">
      <c r="A12" s="268"/>
      <c r="B12" s="268"/>
      <c r="C12" s="287" t="s">
        <v>282</v>
      </c>
      <c r="D12" s="284">
        <v>60</v>
      </c>
      <c r="E12" s="284">
        <v>30</v>
      </c>
      <c r="F12" s="285">
        <v>90000</v>
      </c>
      <c r="G12" s="285">
        <v>95000</v>
      </c>
      <c r="H12" s="286">
        <v>98000</v>
      </c>
      <c r="I12" s="268"/>
      <c r="J12" s="268"/>
      <c r="L12" s="270"/>
    </row>
    <row r="13" spans="1:14" ht="15.75" x14ac:dyDescent="0.25">
      <c r="A13" s="268"/>
      <c r="B13" s="268"/>
      <c r="C13" s="268"/>
      <c r="D13" s="268"/>
      <c r="E13" s="268"/>
      <c r="F13" s="268"/>
      <c r="G13" s="268"/>
      <c r="H13" s="268"/>
      <c r="I13" s="268"/>
      <c r="J13" s="268"/>
    </row>
    <row r="14" spans="1:14" ht="15.75" x14ac:dyDescent="0.25">
      <c r="A14" s="268"/>
      <c r="B14" s="268"/>
      <c r="C14" s="264" t="s">
        <v>283</v>
      </c>
      <c r="D14" s="268"/>
      <c r="E14" s="268"/>
      <c r="F14" s="268"/>
      <c r="G14" s="268"/>
      <c r="H14" s="268"/>
      <c r="I14" s="268"/>
      <c r="J14" s="268"/>
    </row>
    <row r="15" spans="1:14" ht="15.75" x14ac:dyDescent="0.25">
      <c r="A15" s="268"/>
      <c r="B15" s="268"/>
      <c r="C15" s="419" t="s">
        <v>46</v>
      </c>
      <c r="D15" s="421"/>
      <c r="E15" s="401" t="s">
        <v>284</v>
      </c>
      <c r="F15" s="405"/>
      <c r="G15" s="405"/>
      <c r="H15" s="402"/>
      <c r="I15" s="268"/>
      <c r="J15" s="268"/>
    </row>
    <row r="16" spans="1:14" ht="15.75" x14ac:dyDescent="0.25">
      <c r="A16" s="268"/>
      <c r="B16" s="268"/>
      <c r="C16" s="422"/>
      <c r="D16" s="423"/>
      <c r="E16" s="403"/>
      <c r="F16" s="406"/>
      <c r="G16" s="406"/>
      <c r="H16" s="404"/>
      <c r="I16" s="268"/>
      <c r="J16" s="268"/>
      <c r="N16" s="288"/>
    </row>
    <row r="17" spans="1:14" ht="15.75" x14ac:dyDescent="0.25">
      <c r="A17" s="268"/>
      <c r="B17" s="268"/>
      <c r="C17" s="414" t="s">
        <v>285</v>
      </c>
      <c r="D17" s="415"/>
      <c r="E17" s="401" t="s">
        <v>4</v>
      </c>
      <c r="F17" s="405"/>
      <c r="G17" s="405"/>
      <c r="H17" s="402"/>
      <c r="I17" s="268"/>
      <c r="J17" s="268"/>
    </row>
    <row r="18" spans="1:14" ht="15.75" x14ac:dyDescent="0.25">
      <c r="A18" s="268"/>
      <c r="B18" s="268"/>
      <c r="C18" s="416"/>
      <c r="D18" s="417"/>
      <c r="E18" s="403"/>
      <c r="F18" s="406"/>
      <c r="G18" s="406"/>
      <c r="H18" s="404"/>
      <c r="I18" s="268"/>
      <c r="J18" s="268"/>
    </row>
    <row r="19" spans="1:14" ht="15.75" x14ac:dyDescent="0.25">
      <c r="A19" s="268"/>
      <c r="B19" s="268"/>
      <c r="C19" s="401" t="s">
        <v>286</v>
      </c>
      <c r="D19" s="402"/>
      <c r="E19" s="401" t="s">
        <v>55</v>
      </c>
      <c r="F19" s="405"/>
      <c r="G19" s="405"/>
      <c r="H19" s="402"/>
      <c r="I19" s="268"/>
      <c r="J19" s="268"/>
    </row>
    <row r="20" spans="1:14" ht="15.75" x14ac:dyDescent="0.25">
      <c r="A20" s="268"/>
      <c r="B20" s="268"/>
      <c r="C20" s="403"/>
      <c r="D20" s="404"/>
      <c r="E20" s="403"/>
      <c r="F20" s="406"/>
      <c r="G20" s="406"/>
      <c r="H20" s="404"/>
      <c r="I20" s="268"/>
      <c r="J20" s="268"/>
      <c r="M20" s="289"/>
    </row>
    <row r="21" spans="1:14" ht="15.75" x14ac:dyDescent="0.25">
      <c r="A21" s="268"/>
      <c r="B21" s="268"/>
      <c r="C21" s="414" t="s">
        <v>287</v>
      </c>
      <c r="D21" s="415"/>
      <c r="E21" s="401" t="s">
        <v>288</v>
      </c>
      <c r="F21" s="405"/>
      <c r="G21" s="405"/>
      <c r="H21" s="402"/>
      <c r="I21" s="268"/>
      <c r="J21" s="268"/>
    </row>
    <row r="22" spans="1:14" ht="15.75" x14ac:dyDescent="0.25">
      <c r="A22" s="268"/>
      <c r="B22" s="268"/>
      <c r="C22" s="416"/>
      <c r="D22" s="417"/>
      <c r="E22" s="403"/>
      <c r="F22" s="406"/>
      <c r="G22" s="406"/>
      <c r="H22" s="404"/>
      <c r="I22" s="268"/>
      <c r="J22" s="268"/>
    </row>
    <row r="23" spans="1:14" ht="15.75" x14ac:dyDescent="0.25">
      <c r="A23" s="268"/>
      <c r="B23" s="268"/>
      <c r="C23" s="418" t="s">
        <v>289</v>
      </c>
      <c r="D23" s="418"/>
      <c r="E23" s="419" t="s">
        <v>290</v>
      </c>
      <c r="F23" s="420"/>
      <c r="G23" s="420"/>
      <c r="H23" s="421"/>
      <c r="I23" s="268"/>
      <c r="J23" s="268"/>
      <c r="M23" s="290"/>
    </row>
    <row r="24" spans="1:14" ht="15.75" x14ac:dyDescent="0.25">
      <c r="A24" s="268"/>
      <c r="B24" s="268"/>
      <c r="C24" s="414" t="s">
        <v>291</v>
      </c>
      <c r="D24" s="415"/>
      <c r="E24" s="401" t="s">
        <v>292</v>
      </c>
      <c r="F24" s="405"/>
      <c r="G24" s="405"/>
      <c r="H24" s="402"/>
      <c r="I24" s="268"/>
      <c r="J24" s="268"/>
    </row>
    <row r="25" spans="1:14" ht="35.25" customHeight="1" x14ac:dyDescent="0.25">
      <c r="A25" s="268"/>
      <c r="B25" s="268"/>
      <c r="C25" s="416"/>
      <c r="D25" s="417"/>
      <c r="E25" s="403"/>
      <c r="F25" s="406"/>
      <c r="G25" s="406"/>
      <c r="H25" s="404"/>
      <c r="I25" s="268"/>
      <c r="J25" s="268"/>
    </row>
    <row r="26" spans="1:14" ht="15.75" x14ac:dyDescent="0.25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M26" s="290"/>
    </row>
    <row r="27" spans="1:14" ht="15.75" x14ac:dyDescent="0.25">
      <c r="A27" s="268"/>
      <c r="B27" s="268"/>
      <c r="C27" s="264" t="s">
        <v>293</v>
      </c>
      <c r="D27" s="268"/>
      <c r="E27" s="268"/>
      <c r="F27" s="268"/>
      <c r="G27" s="268"/>
      <c r="H27" s="268"/>
      <c r="I27" s="268"/>
      <c r="J27" s="268"/>
    </row>
    <row r="28" spans="1:14" ht="15.75" x14ac:dyDescent="0.25">
      <c r="A28" s="268"/>
      <c r="B28" s="268"/>
      <c r="C28" s="410" t="s">
        <v>294</v>
      </c>
      <c r="D28" s="411"/>
      <c r="E28" s="401" t="s">
        <v>295</v>
      </c>
      <c r="F28" s="405"/>
      <c r="G28" s="405"/>
      <c r="H28" s="402"/>
      <c r="I28" s="268"/>
      <c r="J28" s="268"/>
      <c r="L28" s="270"/>
    </row>
    <row r="29" spans="1:14" ht="15.75" x14ac:dyDescent="0.25">
      <c r="A29" s="268"/>
      <c r="B29" s="268"/>
      <c r="C29" s="412"/>
      <c r="D29" s="413"/>
      <c r="E29" s="403"/>
      <c r="F29" s="406"/>
      <c r="G29" s="406"/>
      <c r="H29" s="404"/>
      <c r="I29" s="268"/>
      <c r="J29" s="268"/>
    </row>
    <row r="30" spans="1:14" ht="15.75" x14ac:dyDescent="0.25">
      <c r="A30" s="268"/>
      <c r="B30" s="268"/>
      <c r="C30" s="401" t="s">
        <v>296</v>
      </c>
      <c r="D30" s="402"/>
      <c r="E30" s="401" t="s">
        <v>297</v>
      </c>
      <c r="F30" s="405"/>
      <c r="G30" s="405"/>
      <c r="H30" s="402"/>
      <c r="I30" s="268"/>
      <c r="J30" s="268"/>
    </row>
    <row r="31" spans="1:14" ht="15.75" x14ac:dyDescent="0.25">
      <c r="A31" s="268"/>
      <c r="B31" s="268"/>
      <c r="C31" s="403"/>
      <c r="D31" s="404"/>
      <c r="E31" s="403"/>
      <c r="F31" s="406"/>
      <c r="G31" s="406"/>
      <c r="H31" s="404"/>
      <c r="I31" s="268"/>
      <c r="J31" s="268"/>
    </row>
    <row r="32" spans="1:14" ht="15.75" x14ac:dyDescent="0.25">
      <c r="A32" s="268"/>
      <c r="B32" s="268"/>
      <c r="C32" s="401" t="s">
        <v>298</v>
      </c>
      <c r="D32" s="402"/>
      <c r="E32" s="401" t="s">
        <v>299</v>
      </c>
      <c r="F32" s="405"/>
      <c r="G32" s="405"/>
      <c r="H32" s="402"/>
      <c r="I32" s="268"/>
      <c r="J32" s="268"/>
      <c r="N32" s="288"/>
    </row>
    <row r="33" spans="1:13" ht="15.75" x14ac:dyDescent="0.25">
      <c r="A33" s="268"/>
      <c r="B33" s="268"/>
      <c r="C33" s="403"/>
      <c r="D33" s="404"/>
      <c r="E33" s="403"/>
      <c r="F33" s="406"/>
      <c r="G33" s="406"/>
      <c r="H33" s="404"/>
      <c r="I33" s="268"/>
      <c r="J33" s="268"/>
    </row>
    <row r="34" spans="1:13" ht="15.75" x14ac:dyDescent="0.25">
      <c r="A34" s="268"/>
      <c r="B34" s="268"/>
      <c r="C34" s="408" t="s">
        <v>300</v>
      </c>
      <c r="D34" s="408"/>
      <c r="E34" s="407" t="s">
        <v>102</v>
      </c>
      <c r="F34" s="407"/>
      <c r="G34" s="407"/>
      <c r="H34" s="407"/>
      <c r="I34" s="268"/>
      <c r="J34" s="268"/>
    </row>
    <row r="35" spans="1:13" ht="15.75" x14ac:dyDescent="0.25">
      <c r="A35" s="268"/>
      <c r="B35" s="268"/>
      <c r="C35" s="408" t="s">
        <v>301</v>
      </c>
      <c r="D35" s="408"/>
      <c r="E35" s="409" t="s">
        <v>76</v>
      </c>
      <c r="F35" s="409"/>
      <c r="G35" s="409"/>
      <c r="H35" s="409"/>
      <c r="I35" s="268"/>
      <c r="J35" s="268"/>
    </row>
    <row r="36" spans="1:13" ht="15.75" x14ac:dyDescent="0.25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M36" s="289"/>
    </row>
    <row r="37" spans="1:13" ht="15.75" x14ac:dyDescent="0.25">
      <c r="A37" s="268"/>
      <c r="B37" s="268"/>
      <c r="C37" s="264" t="s">
        <v>302</v>
      </c>
      <c r="D37" s="268"/>
      <c r="E37" s="268"/>
      <c r="F37" s="268"/>
      <c r="G37" s="268"/>
      <c r="H37" s="268"/>
      <c r="I37" s="268"/>
      <c r="J37" s="268"/>
    </row>
    <row r="38" spans="1:13" ht="15.75" x14ac:dyDescent="0.25">
      <c r="A38" s="268"/>
      <c r="B38" s="268"/>
      <c r="C38" s="410" t="s">
        <v>303</v>
      </c>
      <c r="D38" s="411"/>
      <c r="E38" s="401" t="s">
        <v>304</v>
      </c>
      <c r="F38" s="405"/>
      <c r="G38" s="405"/>
      <c r="H38" s="402"/>
      <c r="I38" s="268"/>
      <c r="J38" s="268"/>
    </row>
    <row r="39" spans="1:13" ht="15.75" x14ac:dyDescent="0.25">
      <c r="A39" s="268"/>
      <c r="B39" s="268"/>
      <c r="C39" s="401" t="s">
        <v>305</v>
      </c>
      <c r="D39" s="402"/>
      <c r="E39" s="401" t="s">
        <v>306</v>
      </c>
      <c r="F39" s="405"/>
      <c r="G39" s="405"/>
      <c r="H39" s="402"/>
      <c r="I39" s="268"/>
      <c r="J39" s="268"/>
      <c r="M39" s="290"/>
    </row>
    <row r="40" spans="1:13" ht="15.75" x14ac:dyDescent="0.25">
      <c r="A40" s="268"/>
      <c r="B40" s="268"/>
      <c r="C40" s="401" t="s">
        <v>300</v>
      </c>
      <c r="D40" s="402"/>
      <c r="E40" s="401" t="s">
        <v>55</v>
      </c>
      <c r="F40" s="405"/>
      <c r="G40" s="405"/>
      <c r="H40" s="402"/>
      <c r="I40" s="268"/>
      <c r="J40" s="268"/>
    </row>
    <row r="41" spans="1:13" ht="15.75" x14ac:dyDescent="0.25">
      <c r="A41" s="268"/>
      <c r="B41" s="268"/>
      <c r="C41" s="408" t="s">
        <v>307</v>
      </c>
      <c r="D41" s="408"/>
      <c r="E41" s="407" t="s">
        <v>76</v>
      </c>
      <c r="F41" s="407"/>
      <c r="G41" s="407"/>
      <c r="H41" s="407"/>
      <c r="I41" s="268"/>
      <c r="J41" s="268"/>
    </row>
    <row r="42" spans="1:13" ht="15.75" x14ac:dyDescent="0.25">
      <c r="A42" s="268"/>
      <c r="B42" s="268"/>
      <c r="C42" s="401" t="s">
        <v>308</v>
      </c>
      <c r="D42" s="402"/>
      <c r="E42" s="401" t="s">
        <v>76</v>
      </c>
      <c r="F42" s="405"/>
      <c r="G42" s="405"/>
      <c r="H42" s="402"/>
      <c r="I42" s="268"/>
      <c r="J42" s="268"/>
      <c r="M42" s="291"/>
    </row>
    <row r="43" spans="1:13" ht="15.75" x14ac:dyDescent="0.25">
      <c r="A43" s="268"/>
      <c r="B43" s="268"/>
      <c r="C43" s="403"/>
      <c r="D43" s="404"/>
      <c r="E43" s="403"/>
      <c r="F43" s="406"/>
      <c r="G43" s="406"/>
      <c r="H43" s="404"/>
      <c r="I43" s="268"/>
      <c r="J43" s="268"/>
    </row>
    <row r="44" spans="1:13" ht="15.75" x14ac:dyDescent="0.25">
      <c r="A44" s="268"/>
      <c r="B44" s="268"/>
      <c r="C44" s="407" t="s">
        <v>309</v>
      </c>
      <c r="D44" s="407"/>
      <c r="E44" s="407" t="s">
        <v>310</v>
      </c>
      <c r="F44" s="407"/>
      <c r="G44" s="407"/>
      <c r="H44" s="407"/>
      <c r="I44" s="268"/>
      <c r="J44" s="268"/>
    </row>
    <row r="45" spans="1:13" ht="15.75" x14ac:dyDescent="0.25">
      <c r="A45" s="268"/>
      <c r="B45" s="268"/>
      <c r="C45" s="268"/>
      <c r="D45" s="268"/>
      <c r="E45" s="268"/>
      <c r="F45" s="268"/>
      <c r="G45" s="268"/>
      <c r="H45" s="268"/>
      <c r="I45" s="268"/>
      <c r="J45" s="268"/>
    </row>
    <row r="46" spans="1:13" ht="15.75" x14ac:dyDescent="0.25">
      <c r="A46" s="268"/>
      <c r="B46" s="268"/>
      <c r="C46" s="264" t="s">
        <v>311</v>
      </c>
      <c r="D46" s="268"/>
      <c r="E46" s="268"/>
      <c r="F46" s="268"/>
      <c r="G46" s="268"/>
      <c r="H46" s="268"/>
      <c r="I46" s="268"/>
      <c r="J46" s="268"/>
    </row>
    <row r="47" spans="1:13" ht="15.75" customHeight="1" x14ac:dyDescent="0.25">
      <c r="A47" s="268"/>
      <c r="B47" s="268"/>
      <c r="C47" s="398" t="s">
        <v>80</v>
      </c>
      <c r="D47" s="398" t="s">
        <v>312</v>
      </c>
      <c r="E47" s="398" t="s">
        <v>313</v>
      </c>
      <c r="F47" s="398" t="s">
        <v>314</v>
      </c>
      <c r="G47" s="268"/>
      <c r="H47" s="268"/>
      <c r="I47" s="268"/>
      <c r="J47" s="268"/>
    </row>
    <row r="48" spans="1:13" ht="15.75" x14ac:dyDescent="0.25">
      <c r="A48" s="268"/>
      <c r="B48" s="268"/>
      <c r="C48" s="399"/>
      <c r="D48" s="399"/>
      <c r="E48" s="399"/>
      <c r="F48" s="399"/>
      <c r="G48" s="268"/>
      <c r="H48" s="268"/>
      <c r="I48" s="268"/>
      <c r="J48" s="268"/>
    </row>
    <row r="49" spans="1:19" ht="15.75" x14ac:dyDescent="0.25">
      <c r="A49" s="268"/>
      <c r="B49" s="268"/>
      <c r="C49" s="400"/>
      <c r="D49" s="400"/>
      <c r="E49" s="400"/>
      <c r="F49" s="400"/>
      <c r="G49" s="268"/>
      <c r="H49" s="268"/>
      <c r="I49" s="268"/>
      <c r="J49" s="268"/>
    </row>
    <row r="50" spans="1:19" ht="15.75" x14ac:dyDescent="0.25">
      <c r="A50" s="268"/>
      <c r="B50" s="268"/>
      <c r="C50" s="292">
        <v>49</v>
      </c>
      <c r="D50" s="292">
        <v>6</v>
      </c>
      <c r="E50" s="292">
        <v>13.75</v>
      </c>
      <c r="F50" s="292">
        <v>11.49</v>
      </c>
      <c r="G50" s="268"/>
      <c r="H50" s="268"/>
      <c r="I50" s="268"/>
      <c r="J50" s="268"/>
      <c r="M50" s="293"/>
      <c r="N50" s="293"/>
      <c r="O50" s="293"/>
      <c r="P50" s="294"/>
      <c r="Q50" s="295"/>
      <c r="R50" s="296"/>
      <c r="S50" s="296"/>
    </row>
    <row r="51" spans="1:19" ht="15.75" x14ac:dyDescent="0.25">
      <c r="A51" s="268"/>
      <c r="B51" s="268"/>
      <c r="C51" s="292">
        <v>49</v>
      </c>
      <c r="D51" s="292">
        <f>1+D50</f>
        <v>7</v>
      </c>
      <c r="E51" s="292">
        <v>12.99</v>
      </c>
      <c r="F51" s="292">
        <v>10.77</v>
      </c>
      <c r="G51" s="268"/>
      <c r="H51" s="268"/>
      <c r="I51" s="268"/>
      <c r="J51" s="268"/>
      <c r="M51" s="293"/>
      <c r="N51" s="293"/>
      <c r="O51" s="293"/>
      <c r="P51" s="294"/>
      <c r="Q51" s="295"/>
      <c r="R51" s="296"/>
      <c r="S51" s="296"/>
    </row>
    <row r="52" spans="1:19" ht="15.75" x14ac:dyDescent="0.25">
      <c r="A52" s="268"/>
      <c r="B52" s="268"/>
      <c r="C52" s="292">
        <v>49</v>
      </c>
      <c r="D52" s="292">
        <f t="shared" ref="D52:D60" si="0">1+D51</f>
        <v>8</v>
      </c>
      <c r="E52" s="292">
        <v>12.26</v>
      </c>
      <c r="F52" s="292">
        <v>10.09</v>
      </c>
      <c r="G52" s="268"/>
      <c r="H52" s="268"/>
      <c r="I52" s="268"/>
      <c r="J52" s="268"/>
      <c r="M52" s="293"/>
      <c r="N52" s="293"/>
      <c r="O52" s="293"/>
      <c r="P52" s="294"/>
      <c r="Q52" s="295"/>
      <c r="R52" s="296"/>
      <c r="S52" s="296"/>
    </row>
    <row r="53" spans="1:19" ht="15.75" x14ac:dyDescent="0.25">
      <c r="A53" s="268"/>
      <c r="B53" s="268"/>
      <c r="C53" s="292">
        <v>49</v>
      </c>
      <c r="D53" s="292">
        <f t="shared" si="0"/>
        <v>9</v>
      </c>
      <c r="E53" s="292">
        <v>11.56</v>
      </c>
      <c r="F53" s="292">
        <v>9.44</v>
      </c>
      <c r="G53" s="268"/>
      <c r="H53" s="268"/>
      <c r="I53" s="268"/>
      <c r="J53" s="268"/>
      <c r="M53" s="293"/>
      <c r="N53" s="293"/>
      <c r="O53" s="293"/>
      <c r="P53" s="294"/>
      <c r="Q53" s="295"/>
      <c r="R53" s="296"/>
      <c r="S53" s="296"/>
    </row>
    <row r="54" spans="1:19" ht="15.75" x14ac:dyDescent="0.25">
      <c r="A54" s="268"/>
      <c r="B54" s="268"/>
      <c r="C54" s="292">
        <v>49</v>
      </c>
      <c r="D54" s="292">
        <f t="shared" si="0"/>
        <v>10</v>
      </c>
      <c r="E54" s="292">
        <v>10.88</v>
      </c>
      <c r="F54" s="292">
        <v>8.83</v>
      </c>
      <c r="G54" s="268"/>
      <c r="H54" s="268"/>
      <c r="I54" s="268"/>
      <c r="J54" s="268"/>
      <c r="M54" s="293"/>
      <c r="N54" s="293"/>
      <c r="O54" s="293"/>
      <c r="P54" s="294"/>
      <c r="Q54" s="295"/>
      <c r="R54" s="296"/>
      <c r="S54" s="296"/>
    </row>
    <row r="55" spans="1:19" ht="15.75" x14ac:dyDescent="0.25">
      <c r="A55" s="268"/>
      <c r="B55" s="268"/>
      <c r="C55" s="292">
        <v>49</v>
      </c>
      <c r="D55" s="292">
        <f t="shared" si="0"/>
        <v>11</v>
      </c>
      <c r="E55" s="292">
        <v>10.24</v>
      </c>
      <c r="F55" s="292">
        <v>8.25</v>
      </c>
      <c r="G55" s="268"/>
      <c r="H55" s="268"/>
      <c r="I55" s="268"/>
      <c r="J55" s="268"/>
      <c r="M55" s="293"/>
      <c r="N55" s="293"/>
      <c r="O55" s="293"/>
      <c r="P55" s="294"/>
      <c r="Q55" s="295"/>
      <c r="R55" s="296"/>
      <c r="S55" s="296"/>
    </row>
    <row r="56" spans="1:19" ht="15.75" x14ac:dyDescent="0.25">
      <c r="A56" s="268"/>
      <c r="B56" s="268"/>
      <c r="C56" s="292">
        <v>49</v>
      </c>
      <c r="D56" s="292">
        <f t="shared" si="0"/>
        <v>12</v>
      </c>
      <c r="E56" s="292">
        <v>9.6300000000000008</v>
      </c>
      <c r="F56" s="292">
        <v>7.7</v>
      </c>
      <c r="G56" s="268"/>
      <c r="H56" s="268"/>
      <c r="I56" s="268"/>
      <c r="J56" s="268"/>
      <c r="M56" s="293"/>
      <c r="N56" s="293"/>
      <c r="O56" s="293"/>
      <c r="P56" s="294"/>
      <c r="Q56" s="295"/>
      <c r="R56" s="296"/>
      <c r="S56" s="296"/>
    </row>
    <row r="57" spans="1:19" ht="15.75" x14ac:dyDescent="0.25">
      <c r="A57" s="268"/>
      <c r="B57" s="268"/>
      <c r="C57" s="292">
        <v>49</v>
      </c>
      <c r="D57" s="292">
        <f t="shared" si="0"/>
        <v>13</v>
      </c>
      <c r="E57" s="292">
        <v>9.0399999999999991</v>
      </c>
      <c r="F57" s="292">
        <v>7.18</v>
      </c>
      <c r="G57" s="268"/>
      <c r="H57" s="268"/>
      <c r="I57" s="268"/>
      <c r="J57" s="268"/>
      <c r="M57" s="293"/>
      <c r="N57" s="293"/>
      <c r="O57" s="293"/>
      <c r="P57" s="294"/>
      <c r="Q57" s="295"/>
      <c r="R57" s="296"/>
      <c r="S57" s="296"/>
    </row>
    <row r="58" spans="1:19" ht="15.75" x14ac:dyDescent="0.25">
      <c r="A58" s="268"/>
      <c r="B58" s="268"/>
      <c r="C58" s="292">
        <v>49</v>
      </c>
      <c r="D58" s="292">
        <f t="shared" si="0"/>
        <v>14</v>
      </c>
      <c r="E58" s="292">
        <v>8.48</v>
      </c>
      <c r="F58" s="292">
        <v>6.69</v>
      </c>
      <c r="G58" s="268"/>
      <c r="H58" s="268"/>
      <c r="I58" s="268"/>
      <c r="J58" s="268"/>
    </row>
    <row r="59" spans="1:19" ht="15.75" x14ac:dyDescent="0.25">
      <c r="A59" s="268"/>
      <c r="B59" s="268"/>
      <c r="C59" s="292">
        <v>49</v>
      </c>
      <c r="D59" s="292">
        <f t="shared" si="0"/>
        <v>15</v>
      </c>
      <c r="E59" s="292">
        <v>7.94</v>
      </c>
      <c r="F59" s="292">
        <v>6.22</v>
      </c>
      <c r="G59" s="268"/>
      <c r="H59" s="268"/>
      <c r="I59" s="268"/>
      <c r="J59" s="268"/>
    </row>
    <row r="60" spans="1:19" ht="15.75" x14ac:dyDescent="0.25">
      <c r="A60" s="268"/>
      <c r="B60" s="268"/>
      <c r="C60" s="292">
        <v>49</v>
      </c>
      <c r="D60" s="292">
        <f t="shared" si="0"/>
        <v>16</v>
      </c>
      <c r="E60" s="292">
        <v>7.42</v>
      </c>
      <c r="F60" s="292">
        <v>5.78</v>
      </c>
      <c r="G60" s="268"/>
      <c r="H60" s="268"/>
      <c r="I60" s="268"/>
      <c r="J60" s="268"/>
      <c r="M60" s="291"/>
    </row>
    <row r="61" spans="1:19" ht="15.75" x14ac:dyDescent="0.25">
      <c r="A61" s="268"/>
      <c r="B61" s="268"/>
      <c r="C61" s="268"/>
      <c r="D61" s="268"/>
      <c r="E61" s="268"/>
      <c r="F61" s="268"/>
      <c r="G61" s="268"/>
      <c r="H61" s="268"/>
      <c r="I61" s="268"/>
      <c r="J61" s="268"/>
    </row>
    <row r="62" spans="1:19" ht="15.75" customHeight="1" x14ac:dyDescent="0.25">
      <c r="A62" s="268"/>
      <c r="B62" s="268"/>
      <c r="C62" s="398" t="s">
        <v>80</v>
      </c>
      <c r="D62" s="398" t="s">
        <v>312</v>
      </c>
      <c r="E62" s="398" t="s">
        <v>313</v>
      </c>
      <c r="F62" s="398" t="s">
        <v>314</v>
      </c>
      <c r="G62" s="268"/>
      <c r="H62" s="268"/>
      <c r="I62" s="268"/>
      <c r="J62" s="268"/>
    </row>
    <row r="63" spans="1:19" ht="15.75" x14ac:dyDescent="0.25">
      <c r="A63" s="268"/>
      <c r="B63" s="268"/>
      <c r="C63" s="399"/>
      <c r="D63" s="399"/>
      <c r="E63" s="399"/>
      <c r="F63" s="399"/>
      <c r="G63" s="268"/>
      <c r="H63" s="268"/>
      <c r="I63" s="268"/>
      <c r="J63" s="268"/>
      <c r="M63" s="291"/>
    </row>
    <row r="64" spans="1:19" ht="15.75" x14ac:dyDescent="0.25">
      <c r="A64" s="268"/>
      <c r="B64" s="268"/>
      <c r="C64" s="400"/>
      <c r="D64" s="400"/>
      <c r="E64" s="400"/>
      <c r="F64" s="400"/>
      <c r="G64" s="268"/>
      <c r="H64" s="268"/>
      <c r="I64" s="268"/>
      <c r="J64" s="268"/>
    </row>
    <row r="65" spans="1:22" ht="15.75" x14ac:dyDescent="0.25">
      <c r="A65" s="268"/>
      <c r="B65" s="268"/>
      <c r="C65" s="292">
        <v>50</v>
      </c>
      <c r="D65" s="292">
        <v>5</v>
      </c>
      <c r="E65" s="292">
        <v>14.32</v>
      </c>
      <c r="F65" s="292">
        <v>12.07</v>
      </c>
      <c r="G65" s="268"/>
      <c r="H65" s="268"/>
      <c r="I65" s="268"/>
      <c r="J65" s="268"/>
      <c r="L65" s="73"/>
    </row>
    <row r="66" spans="1:22" ht="15.75" x14ac:dyDescent="0.25">
      <c r="A66" s="268"/>
      <c r="B66" s="268"/>
      <c r="C66" s="292">
        <v>50</v>
      </c>
      <c r="D66" s="292">
        <f>1+D65</f>
        <v>6</v>
      </c>
      <c r="E66" s="292">
        <v>13.52</v>
      </c>
      <c r="F66" s="292">
        <v>11.32</v>
      </c>
      <c r="G66" s="268"/>
      <c r="H66" s="268"/>
      <c r="I66" s="268"/>
      <c r="J66" s="268"/>
    </row>
    <row r="67" spans="1:22" ht="15.75" x14ac:dyDescent="0.25">
      <c r="A67" s="268"/>
      <c r="B67" s="268"/>
      <c r="C67" s="292">
        <v>50</v>
      </c>
      <c r="D67" s="292">
        <f t="shared" ref="D67:D75" si="1">1+D66</f>
        <v>7</v>
      </c>
      <c r="E67" s="292">
        <v>12.76</v>
      </c>
      <c r="F67" s="292">
        <v>10.6</v>
      </c>
      <c r="G67" s="268"/>
      <c r="H67" s="268"/>
      <c r="I67" s="268"/>
      <c r="J67" s="268"/>
      <c r="L67" s="270"/>
    </row>
    <row r="68" spans="1:22" ht="15.75" x14ac:dyDescent="0.25">
      <c r="A68" s="268"/>
      <c r="B68" s="268"/>
      <c r="C68" s="292">
        <v>50</v>
      </c>
      <c r="D68" s="292">
        <f t="shared" si="1"/>
        <v>8</v>
      </c>
      <c r="E68" s="292">
        <v>12.03</v>
      </c>
      <c r="F68" s="292">
        <v>9.92</v>
      </c>
      <c r="G68" s="268"/>
      <c r="H68" s="268"/>
      <c r="I68" s="268"/>
      <c r="J68" s="268"/>
    </row>
    <row r="69" spans="1:22" ht="15.75" x14ac:dyDescent="0.25">
      <c r="A69" s="268"/>
      <c r="B69" s="268"/>
      <c r="C69" s="292">
        <v>50</v>
      </c>
      <c r="D69" s="292">
        <f t="shared" si="1"/>
        <v>9</v>
      </c>
      <c r="E69" s="292">
        <v>11.33</v>
      </c>
      <c r="F69" s="292">
        <v>9.23</v>
      </c>
      <c r="G69" s="268"/>
      <c r="H69" s="268"/>
      <c r="I69" s="268"/>
      <c r="J69" s="268"/>
    </row>
    <row r="70" spans="1:22" ht="15.75" x14ac:dyDescent="0.25">
      <c r="A70" s="268"/>
      <c r="B70" s="268"/>
      <c r="C70" s="292">
        <v>50</v>
      </c>
      <c r="D70" s="292">
        <f t="shared" si="1"/>
        <v>10</v>
      </c>
      <c r="E70" s="292">
        <v>10.66</v>
      </c>
      <c r="F70" s="292">
        <v>8.67</v>
      </c>
      <c r="G70" s="268"/>
      <c r="H70" s="268"/>
      <c r="I70" s="268"/>
      <c r="J70" s="268"/>
    </row>
    <row r="71" spans="1:22" ht="15.75" x14ac:dyDescent="0.25">
      <c r="A71" s="268"/>
      <c r="B71" s="268"/>
      <c r="C71" s="292">
        <v>50</v>
      </c>
      <c r="D71" s="292">
        <f t="shared" si="1"/>
        <v>11</v>
      </c>
      <c r="E71" s="292">
        <v>10.02</v>
      </c>
      <c r="F71" s="292">
        <v>8.09</v>
      </c>
      <c r="G71" s="268"/>
      <c r="H71" s="268"/>
      <c r="I71" s="268"/>
      <c r="J71" s="268"/>
      <c r="N71" s="288"/>
    </row>
    <row r="72" spans="1:22" ht="15.75" x14ac:dyDescent="0.25">
      <c r="A72" s="268"/>
      <c r="B72" s="268"/>
      <c r="C72" s="292">
        <v>50</v>
      </c>
      <c r="D72" s="292">
        <f t="shared" si="1"/>
        <v>12</v>
      </c>
      <c r="E72" s="292">
        <v>9.41</v>
      </c>
      <c r="F72" s="292">
        <v>7.54</v>
      </c>
      <c r="G72" s="268"/>
      <c r="H72" s="268"/>
      <c r="I72" s="268"/>
      <c r="J72" s="268"/>
    </row>
    <row r="73" spans="1:22" ht="15.75" x14ac:dyDescent="0.25">
      <c r="A73" s="268"/>
      <c r="B73" s="268"/>
      <c r="C73" s="292">
        <v>50</v>
      </c>
      <c r="D73" s="292">
        <f t="shared" si="1"/>
        <v>13</v>
      </c>
      <c r="E73" s="292">
        <v>8.82</v>
      </c>
      <c r="F73" s="292">
        <v>7.02</v>
      </c>
      <c r="G73" s="268"/>
      <c r="H73" s="268"/>
      <c r="I73" s="268"/>
      <c r="J73" s="268"/>
    </row>
    <row r="74" spans="1:22" ht="15.75" x14ac:dyDescent="0.25">
      <c r="A74" s="268"/>
      <c r="B74" s="268"/>
      <c r="C74" s="292">
        <v>50</v>
      </c>
      <c r="D74" s="292">
        <f t="shared" si="1"/>
        <v>14</v>
      </c>
      <c r="E74" s="292">
        <v>8.26</v>
      </c>
      <c r="F74" s="292">
        <v>6.53</v>
      </c>
      <c r="G74" s="268"/>
      <c r="H74" s="268"/>
      <c r="I74" s="268"/>
      <c r="J74" s="268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</row>
    <row r="75" spans="1:22" ht="15.75" x14ac:dyDescent="0.25">
      <c r="A75" s="268"/>
      <c r="B75" s="268"/>
      <c r="C75" s="292">
        <v>50</v>
      </c>
      <c r="D75" s="292">
        <f t="shared" si="1"/>
        <v>15</v>
      </c>
      <c r="E75" s="292">
        <v>7.72</v>
      </c>
      <c r="F75" s="292">
        <v>6.06</v>
      </c>
      <c r="G75" s="268"/>
      <c r="H75" s="268"/>
      <c r="I75" s="268"/>
      <c r="J75" s="268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</row>
    <row r="76" spans="1:22" ht="15.75" x14ac:dyDescent="0.25">
      <c r="A76" s="268"/>
      <c r="B76" s="268"/>
      <c r="C76" s="268"/>
      <c r="D76" s="268"/>
      <c r="E76" s="268"/>
      <c r="F76" s="268"/>
      <c r="G76" s="268"/>
      <c r="H76" s="268"/>
      <c r="I76" s="268"/>
      <c r="J76" s="268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</row>
    <row r="77" spans="1:22" ht="15.75" customHeight="1" x14ac:dyDescent="0.25">
      <c r="A77" s="268"/>
      <c r="B77" s="268"/>
      <c r="C77" s="398" t="s">
        <v>80</v>
      </c>
      <c r="D77" s="398" t="s">
        <v>312</v>
      </c>
      <c r="E77" s="398" t="s">
        <v>313</v>
      </c>
      <c r="F77" s="398" t="s">
        <v>314</v>
      </c>
      <c r="G77" s="268"/>
      <c r="H77" s="268"/>
      <c r="I77" s="268"/>
      <c r="J77" s="268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</row>
    <row r="78" spans="1:22" ht="15.75" x14ac:dyDescent="0.25">
      <c r="A78" s="268"/>
      <c r="B78" s="268"/>
      <c r="C78" s="399"/>
      <c r="D78" s="399"/>
      <c r="E78" s="399"/>
      <c r="F78" s="399"/>
      <c r="G78" s="268"/>
      <c r="H78" s="268"/>
      <c r="I78" s="268"/>
      <c r="J78" s="268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</row>
    <row r="79" spans="1:22" ht="15.75" x14ac:dyDescent="0.25">
      <c r="A79" s="268"/>
      <c r="B79" s="268"/>
      <c r="C79" s="400"/>
      <c r="D79" s="400"/>
      <c r="E79" s="400"/>
      <c r="F79" s="400"/>
      <c r="G79" s="268"/>
      <c r="H79" s="268"/>
      <c r="I79" s="268"/>
      <c r="J79" s="268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</row>
    <row r="80" spans="1:22" ht="15.75" x14ac:dyDescent="0.25">
      <c r="A80" s="268"/>
      <c r="B80" s="268"/>
      <c r="C80" s="292">
        <v>60</v>
      </c>
      <c r="D80" s="292">
        <v>0</v>
      </c>
      <c r="E80" s="292">
        <v>16.12</v>
      </c>
      <c r="F80" s="292">
        <v>14.39</v>
      </c>
      <c r="G80" s="268"/>
      <c r="H80" s="268"/>
      <c r="I80" s="268"/>
      <c r="J80" s="268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</row>
    <row r="81" spans="1:22" ht="15.75" x14ac:dyDescent="0.25">
      <c r="A81" s="268"/>
      <c r="B81" s="268"/>
      <c r="C81" s="292">
        <v>60</v>
      </c>
      <c r="D81" s="292">
        <v>1</v>
      </c>
      <c r="E81" s="292">
        <v>15.14</v>
      </c>
      <c r="F81" s="292">
        <v>13.42</v>
      </c>
      <c r="G81" s="268"/>
      <c r="H81" s="268"/>
      <c r="I81" s="268"/>
      <c r="J81" s="268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</row>
    <row r="82" spans="1:22" ht="15.75" x14ac:dyDescent="0.25">
      <c r="A82" s="268"/>
      <c r="B82" s="268"/>
      <c r="C82" s="292">
        <v>60</v>
      </c>
      <c r="D82" s="292">
        <v>2</v>
      </c>
      <c r="E82" s="297">
        <v>14.2</v>
      </c>
      <c r="F82" s="292">
        <v>12.49</v>
      </c>
      <c r="G82" s="268"/>
      <c r="H82" s="268"/>
      <c r="I82" s="268"/>
      <c r="J82" s="268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</row>
    <row r="83" spans="1:22" ht="15.75" x14ac:dyDescent="0.25">
      <c r="A83" s="268"/>
      <c r="B83" s="268"/>
      <c r="C83" s="292">
        <v>60</v>
      </c>
      <c r="D83" s="292">
        <v>3</v>
      </c>
      <c r="E83" s="297">
        <v>13.3</v>
      </c>
      <c r="F83" s="292">
        <v>11.62</v>
      </c>
      <c r="G83" s="268"/>
      <c r="H83" s="268"/>
      <c r="I83" s="268"/>
      <c r="J83" s="268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</row>
    <row r="84" spans="1:22" ht="15.75" x14ac:dyDescent="0.25">
      <c r="A84" s="268"/>
      <c r="B84" s="268"/>
      <c r="C84" s="292">
        <v>60</v>
      </c>
      <c r="D84" s="292">
        <v>4</v>
      </c>
      <c r="E84" s="292">
        <v>12.45</v>
      </c>
      <c r="F84" s="292">
        <v>10.79</v>
      </c>
      <c r="G84" s="268"/>
      <c r="H84" s="268"/>
      <c r="I84" s="268"/>
      <c r="J84" s="268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</row>
    <row r="85" spans="1:22" ht="15.75" x14ac:dyDescent="0.25">
      <c r="A85" s="268"/>
      <c r="B85" s="268"/>
      <c r="C85" s="292">
        <v>60</v>
      </c>
      <c r="D85" s="292">
        <v>5</v>
      </c>
      <c r="E85" s="292">
        <v>11.63</v>
      </c>
      <c r="F85" s="292">
        <v>10.01</v>
      </c>
      <c r="G85" s="268"/>
      <c r="H85" s="268"/>
      <c r="I85" s="268"/>
      <c r="J85" s="268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</row>
    <row r="86" spans="1:22" ht="15.75" x14ac:dyDescent="0.25">
      <c r="A86" s="268"/>
      <c r="B86" s="268"/>
      <c r="C86" s="268"/>
      <c r="D86" s="268"/>
      <c r="E86" s="268"/>
      <c r="F86" s="268"/>
      <c r="G86" s="268"/>
      <c r="H86" s="268"/>
      <c r="I86" s="268"/>
      <c r="J86" s="268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</row>
    <row r="87" spans="1:22" ht="15.75" customHeight="1" x14ac:dyDescent="0.25">
      <c r="A87" s="268"/>
      <c r="B87" s="268"/>
      <c r="C87" s="398" t="s">
        <v>80</v>
      </c>
      <c r="D87" s="398" t="s">
        <v>312</v>
      </c>
      <c r="E87" s="398" t="s">
        <v>313</v>
      </c>
      <c r="F87" s="398" t="s">
        <v>314</v>
      </c>
      <c r="G87" s="268"/>
      <c r="H87" s="268"/>
      <c r="I87" s="268"/>
      <c r="J87" s="268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</row>
    <row r="88" spans="1:22" ht="15.75" customHeight="1" x14ac:dyDescent="0.25">
      <c r="A88" s="268"/>
      <c r="B88" s="268"/>
      <c r="C88" s="399"/>
      <c r="D88" s="399"/>
      <c r="E88" s="399"/>
      <c r="F88" s="399"/>
      <c r="G88" s="268"/>
      <c r="H88" s="268"/>
      <c r="I88" s="268"/>
      <c r="J88" s="268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</row>
    <row r="89" spans="1:22" ht="15.75" x14ac:dyDescent="0.25">
      <c r="A89" s="268"/>
      <c r="B89" s="268"/>
      <c r="C89" s="400"/>
      <c r="D89" s="400"/>
      <c r="E89" s="400"/>
      <c r="F89" s="400"/>
      <c r="G89" s="268"/>
      <c r="H89" s="268"/>
      <c r="I89" s="268"/>
      <c r="J89" s="268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</row>
    <row r="90" spans="1:22" ht="15.75" x14ac:dyDescent="0.25">
      <c r="A90" s="268"/>
      <c r="B90" s="268"/>
      <c r="C90" s="292">
        <v>61</v>
      </c>
      <c r="D90" s="292">
        <v>0</v>
      </c>
      <c r="E90" s="297">
        <v>15.8</v>
      </c>
      <c r="F90" s="292">
        <v>14.14</v>
      </c>
      <c r="G90" s="268"/>
      <c r="H90" s="268"/>
      <c r="I90" s="268"/>
      <c r="J90" s="268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</row>
    <row r="91" spans="1:22" ht="15.75" x14ac:dyDescent="0.25">
      <c r="A91" s="268"/>
      <c r="B91" s="268"/>
      <c r="C91" s="292">
        <v>61</v>
      </c>
      <c r="D91" s="292">
        <v>1</v>
      </c>
      <c r="E91" s="292">
        <v>14.82</v>
      </c>
      <c r="F91" s="292">
        <v>13.17</v>
      </c>
      <c r="G91" s="268"/>
      <c r="H91" s="268"/>
      <c r="I91" s="268"/>
      <c r="J91" s="268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</row>
    <row r="92" spans="1:22" ht="15.75" x14ac:dyDescent="0.25">
      <c r="A92" s="268"/>
      <c r="B92" s="268"/>
      <c r="C92" s="292">
        <v>61</v>
      </c>
      <c r="D92" s="292">
        <v>2</v>
      </c>
      <c r="E92" s="292">
        <v>13.89</v>
      </c>
      <c r="F92" s="292">
        <v>12.24</v>
      </c>
      <c r="G92" s="268"/>
      <c r="H92" s="268"/>
      <c r="I92" s="268"/>
      <c r="J92" s="268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</row>
    <row r="93" spans="1:22" ht="15.75" x14ac:dyDescent="0.25">
      <c r="A93" s="268"/>
      <c r="B93" s="268"/>
      <c r="C93" s="292">
        <v>61</v>
      </c>
      <c r="D93" s="292">
        <v>3</v>
      </c>
      <c r="E93" s="292">
        <v>12.99</v>
      </c>
      <c r="F93" s="292">
        <v>11.37</v>
      </c>
      <c r="G93" s="268"/>
      <c r="H93" s="268"/>
      <c r="I93" s="268"/>
      <c r="J93" s="268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</row>
    <row r="94" spans="1:22" ht="15.75" x14ac:dyDescent="0.25">
      <c r="A94" s="268"/>
      <c r="B94" s="268"/>
      <c r="C94" s="292">
        <v>61</v>
      </c>
      <c r="D94" s="292">
        <v>4</v>
      </c>
      <c r="E94" s="292">
        <v>12.14</v>
      </c>
      <c r="F94" s="292">
        <v>10.54</v>
      </c>
      <c r="G94" s="268"/>
      <c r="H94" s="268"/>
      <c r="I94" s="268"/>
      <c r="J94" s="268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</row>
    <row r="95" spans="1:22" ht="15.75" x14ac:dyDescent="0.25">
      <c r="A95" s="268"/>
      <c r="B95" s="268"/>
      <c r="C95" s="298"/>
      <c r="D95" s="298"/>
      <c r="E95" s="298"/>
      <c r="F95" s="298"/>
      <c r="G95" s="298"/>
      <c r="H95" s="298"/>
      <c r="I95" s="298"/>
      <c r="J95" s="268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</row>
    <row r="96" spans="1:22" ht="15.75" x14ac:dyDescent="0.25">
      <c r="A96" s="268"/>
      <c r="B96" s="298" t="s">
        <v>6</v>
      </c>
      <c r="C96" s="299" t="s">
        <v>10</v>
      </c>
      <c r="D96" s="389" t="s">
        <v>315</v>
      </c>
      <c r="E96" s="389"/>
      <c r="F96" s="389"/>
      <c r="G96" s="389"/>
      <c r="H96" s="389"/>
      <c r="I96" s="389"/>
      <c r="J96" s="268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</row>
    <row r="97" spans="1:22" ht="15.75" x14ac:dyDescent="0.25">
      <c r="A97" s="268"/>
      <c r="B97" s="268"/>
      <c r="C97" s="268"/>
      <c r="D97" s="268"/>
      <c r="E97" s="268"/>
      <c r="F97" s="268"/>
      <c r="G97" s="268"/>
      <c r="H97" s="268"/>
      <c r="I97" s="268"/>
      <c r="J97" s="268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</row>
    <row r="98" spans="1:22" ht="15.75" x14ac:dyDescent="0.25">
      <c r="A98" s="268"/>
      <c r="B98" s="268"/>
      <c r="C98" s="391" t="s">
        <v>8</v>
      </c>
      <c r="D98" s="392"/>
      <c r="E98" s="392"/>
      <c r="F98" s="392"/>
      <c r="G98" s="392"/>
      <c r="H98" s="392"/>
      <c r="I98" s="393"/>
      <c r="J98" s="268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</row>
    <row r="99" spans="1:22" ht="15.75" x14ac:dyDescent="0.25">
      <c r="A99" s="268"/>
      <c r="B99" s="268"/>
      <c r="C99" s="394"/>
      <c r="D99" s="395"/>
      <c r="E99" s="395"/>
      <c r="F99" s="395"/>
      <c r="G99" s="395"/>
      <c r="H99" s="395"/>
      <c r="I99" s="396"/>
      <c r="J99" s="268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</row>
    <row r="100" spans="1:22" ht="15.75" x14ac:dyDescent="0.25">
      <c r="A100" s="268"/>
      <c r="B100" s="268"/>
      <c r="C100" s="268"/>
      <c r="D100" s="268"/>
      <c r="E100" s="268"/>
      <c r="F100" s="268"/>
      <c r="G100" s="268"/>
      <c r="H100" s="268"/>
      <c r="I100" s="268"/>
      <c r="J100" s="268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</row>
    <row r="101" spans="1:22" ht="15.75" customHeight="1" x14ac:dyDescent="0.25">
      <c r="A101" s="268"/>
      <c r="B101" s="298" t="s">
        <v>9</v>
      </c>
      <c r="C101" s="299" t="s">
        <v>242</v>
      </c>
      <c r="D101" s="389" t="s">
        <v>316</v>
      </c>
      <c r="E101" s="389"/>
      <c r="F101" s="389"/>
      <c r="G101" s="389"/>
      <c r="H101" s="389"/>
      <c r="I101" s="389"/>
      <c r="J101" s="268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</row>
    <row r="102" spans="1:22" ht="15.75" customHeight="1" x14ac:dyDescent="0.25">
      <c r="A102" s="268"/>
      <c r="B102" s="268"/>
      <c r="C102" s="300"/>
      <c r="D102" s="390"/>
      <c r="E102" s="390"/>
      <c r="F102" s="268"/>
      <c r="G102" s="268"/>
      <c r="H102" s="268"/>
      <c r="I102" s="268"/>
      <c r="J102" s="268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</row>
    <row r="103" spans="1:22" ht="15.75" customHeight="1" x14ac:dyDescent="0.25">
      <c r="A103" s="268"/>
      <c r="B103" s="268"/>
      <c r="C103" s="391" t="s">
        <v>317</v>
      </c>
      <c r="D103" s="392"/>
      <c r="E103" s="392"/>
      <c r="F103" s="392"/>
      <c r="G103" s="392"/>
      <c r="H103" s="392"/>
      <c r="I103" s="393"/>
      <c r="J103" s="268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</row>
    <row r="104" spans="1:22" ht="15.75" customHeight="1" x14ac:dyDescent="0.25">
      <c r="A104" s="268"/>
      <c r="B104" s="268"/>
      <c r="C104" s="394"/>
      <c r="D104" s="395"/>
      <c r="E104" s="395"/>
      <c r="F104" s="395"/>
      <c r="G104" s="395"/>
      <c r="H104" s="395"/>
      <c r="I104" s="396"/>
      <c r="J104" s="268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</row>
    <row r="105" spans="1:22" ht="15.75" customHeight="1" x14ac:dyDescent="0.25">
      <c r="A105" s="268"/>
      <c r="B105" s="268"/>
      <c r="C105" s="300"/>
      <c r="D105" s="390"/>
      <c r="E105" s="390"/>
      <c r="F105" s="268"/>
      <c r="G105" s="268"/>
      <c r="H105" s="268"/>
      <c r="I105" s="268"/>
      <c r="J105" s="268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</row>
    <row r="106" spans="1:22" ht="15.75" x14ac:dyDescent="0.25">
      <c r="A106" s="301"/>
      <c r="B106" s="301"/>
      <c r="C106" s="301"/>
      <c r="D106" s="397"/>
      <c r="E106" s="397"/>
      <c r="F106" s="301"/>
      <c r="G106" s="301"/>
      <c r="H106" s="301"/>
      <c r="I106" s="301"/>
      <c r="J106" s="301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</row>
    <row r="107" spans="1:22" ht="15.75" x14ac:dyDescent="0.25">
      <c r="A107" s="301"/>
      <c r="B107" s="301"/>
      <c r="C107" s="301"/>
      <c r="D107" s="301"/>
      <c r="E107" s="301"/>
      <c r="F107" s="301"/>
      <c r="G107" s="301"/>
      <c r="H107" s="301"/>
      <c r="I107" s="301"/>
      <c r="J107" s="301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</row>
    <row r="108" spans="1:22" ht="15.75" x14ac:dyDescent="0.25">
      <c r="A108" s="301"/>
      <c r="B108" s="301"/>
      <c r="C108" s="301"/>
      <c r="D108" s="301"/>
      <c r="E108" s="301"/>
      <c r="F108" s="301"/>
      <c r="G108" s="301"/>
      <c r="H108" s="301"/>
      <c r="I108" s="301"/>
      <c r="J108" s="301"/>
      <c r="L108" s="270"/>
      <c r="M108" s="270"/>
      <c r="N108" s="270"/>
      <c r="O108" s="270"/>
      <c r="P108" s="270"/>
      <c r="Q108" s="270"/>
      <c r="R108" s="270"/>
      <c r="S108" s="270"/>
      <c r="T108" s="270"/>
      <c r="U108" s="270"/>
      <c r="V108" s="270"/>
    </row>
    <row r="109" spans="1:22" ht="15.75" x14ac:dyDescent="0.25">
      <c r="A109" s="301"/>
      <c r="B109" s="301"/>
      <c r="C109" s="301"/>
      <c r="D109" s="301"/>
      <c r="E109" s="301"/>
      <c r="F109" s="301"/>
      <c r="G109" s="301"/>
      <c r="H109" s="301"/>
      <c r="I109" s="301"/>
      <c r="J109" s="301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</row>
    <row r="110" spans="1:22" ht="15.75" x14ac:dyDescent="0.25">
      <c r="A110" s="301"/>
      <c r="B110" s="301"/>
      <c r="C110" s="301"/>
      <c r="D110" s="301"/>
      <c r="E110" s="301"/>
      <c r="F110" s="301"/>
      <c r="G110" s="301"/>
      <c r="H110" s="301"/>
      <c r="I110" s="301"/>
      <c r="J110" s="301"/>
      <c r="L110" s="270"/>
      <c r="M110" s="270"/>
      <c r="N110" s="270"/>
      <c r="O110" s="270"/>
      <c r="P110" s="270"/>
      <c r="Q110" s="270"/>
      <c r="R110" s="270"/>
      <c r="S110" s="270"/>
      <c r="T110" s="270"/>
      <c r="U110" s="270"/>
      <c r="V110" s="270"/>
    </row>
    <row r="111" spans="1:22" ht="15.75" customHeight="1" x14ac:dyDescent="0.25">
      <c r="A111" s="301"/>
      <c r="B111" s="301"/>
      <c r="C111" s="301"/>
      <c r="D111" s="301"/>
      <c r="E111" s="301"/>
      <c r="F111" s="301"/>
      <c r="G111" s="301"/>
      <c r="H111" s="301"/>
      <c r="I111" s="301"/>
      <c r="J111" s="301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</row>
    <row r="112" spans="1:22" ht="15.75" x14ac:dyDescent="0.25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</row>
    <row r="113" spans="1:22" ht="15.75" x14ac:dyDescent="0.25">
      <c r="A113" s="301"/>
      <c r="B113" s="301"/>
      <c r="C113" s="301"/>
      <c r="D113" s="301"/>
      <c r="E113" s="301"/>
      <c r="F113" s="301"/>
      <c r="G113" s="301"/>
      <c r="H113" s="301"/>
      <c r="I113" s="301"/>
      <c r="J113" s="301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</row>
    <row r="114" spans="1:22" ht="15.75" x14ac:dyDescent="0.25">
      <c r="A114" s="301"/>
      <c r="B114" s="301"/>
      <c r="C114" s="301"/>
      <c r="D114" s="301"/>
      <c r="E114" s="301"/>
      <c r="F114" s="301"/>
      <c r="G114" s="301"/>
      <c r="H114" s="301"/>
      <c r="I114" s="301"/>
      <c r="J114" s="301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</row>
    <row r="115" spans="1:22" ht="15.75" x14ac:dyDescent="0.25">
      <c r="A115" s="301"/>
      <c r="B115" s="301"/>
      <c r="C115" s="301"/>
      <c r="D115" s="301"/>
      <c r="E115" s="301"/>
      <c r="F115" s="301"/>
      <c r="G115" s="301"/>
      <c r="H115" s="301"/>
      <c r="I115" s="301"/>
      <c r="J115" s="301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270"/>
    </row>
    <row r="116" spans="1:22" ht="15.75" x14ac:dyDescent="0.25">
      <c r="A116" s="301"/>
      <c r="B116" s="301"/>
      <c r="C116" s="301"/>
      <c r="D116" s="301"/>
      <c r="E116" s="301"/>
      <c r="F116" s="301"/>
      <c r="G116" s="301"/>
      <c r="H116" s="301"/>
      <c r="I116" s="301"/>
      <c r="J116" s="301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</row>
    <row r="117" spans="1:22" ht="15.75" x14ac:dyDescent="0.25">
      <c r="A117" s="301"/>
      <c r="B117" s="301"/>
      <c r="C117" s="301"/>
      <c r="D117" s="301"/>
      <c r="E117" s="301"/>
      <c r="F117" s="301"/>
      <c r="G117" s="301"/>
      <c r="H117" s="301"/>
      <c r="I117" s="301"/>
      <c r="J117" s="301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</row>
    <row r="118" spans="1:22" ht="15.75" x14ac:dyDescent="0.25">
      <c r="A118" s="301"/>
      <c r="B118" s="301"/>
      <c r="C118" s="301"/>
      <c r="D118" s="301"/>
      <c r="E118" s="301"/>
      <c r="F118" s="301"/>
      <c r="G118" s="301"/>
      <c r="H118" s="301"/>
      <c r="I118" s="301"/>
      <c r="J118" s="301"/>
      <c r="K118" s="270"/>
      <c r="L118" s="270"/>
      <c r="M118" s="270"/>
      <c r="N118" s="270"/>
      <c r="O118" s="270"/>
      <c r="P118" s="270"/>
      <c r="Q118" s="270"/>
      <c r="R118" s="270"/>
      <c r="S118" s="270"/>
      <c r="T118" s="270"/>
      <c r="U118" s="270"/>
      <c r="V118" s="270"/>
    </row>
    <row r="119" spans="1:22" ht="15.75" x14ac:dyDescent="0.25">
      <c r="A119" s="301"/>
      <c r="B119" s="301"/>
      <c r="C119" s="301"/>
      <c r="D119" s="301"/>
      <c r="E119" s="301"/>
      <c r="F119" s="301"/>
      <c r="G119" s="301"/>
      <c r="H119" s="301"/>
      <c r="I119" s="301"/>
      <c r="J119" s="301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</row>
    <row r="120" spans="1:22" ht="15.75" x14ac:dyDescent="0.25">
      <c r="A120" s="301"/>
      <c r="B120" s="301"/>
      <c r="C120" s="301"/>
      <c r="D120" s="301"/>
      <c r="E120" s="301"/>
      <c r="F120" s="301"/>
      <c r="G120" s="301"/>
      <c r="H120" s="301"/>
      <c r="I120" s="301"/>
      <c r="J120" s="301"/>
      <c r="K120" s="270"/>
      <c r="L120" s="270"/>
      <c r="M120" s="270"/>
      <c r="N120" s="270"/>
      <c r="O120" s="270"/>
      <c r="P120" s="270"/>
      <c r="Q120" s="270"/>
      <c r="R120" s="270"/>
      <c r="S120" s="270"/>
      <c r="T120" s="270"/>
      <c r="U120" s="270"/>
      <c r="V120" s="270"/>
    </row>
    <row r="121" spans="1:22" ht="15.75" x14ac:dyDescent="0.25">
      <c r="A121" s="301"/>
      <c r="B121" s="301"/>
      <c r="C121" s="301"/>
      <c r="D121" s="301"/>
      <c r="E121" s="301"/>
      <c r="F121" s="301"/>
      <c r="G121" s="301"/>
      <c r="H121" s="301"/>
      <c r="I121" s="301"/>
      <c r="J121" s="301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</row>
    <row r="122" spans="1:22" ht="15.75" x14ac:dyDescent="0.25">
      <c r="A122" s="301"/>
      <c r="B122" s="301"/>
      <c r="C122" s="301"/>
      <c r="D122" s="301"/>
      <c r="E122" s="301"/>
      <c r="F122" s="301"/>
      <c r="G122" s="301"/>
      <c r="H122" s="301"/>
      <c r="I122" s="301"/>
      <c r="J122" s="301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</row>
    <row r="123" spans="1:22" ht="15.75" x14ac:dyDescent="0.25">
      <c r="A123" s="301"/>
      <c r="B123" s="301"/>
      <c r="C123" s="301"/>
      <c r="D123" s="301"/>
      <c r="E123" s="301"/>
      <c r="F123" s="301"/>
      <c r="G123" s="301"/>
      <c r="H123" s="301"/>
      <c r="I123" s="301"/>
      <c r="J123" s="301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</row>
    <row r="124" spans="1:22" ht="15.75" x14ac:dyDescent="0.25">
      <c r="A124" s="301"/>
      <c r="B124" s="301"/>
      <c r="C124" s="301"/>
      <c r="D124" s="301"/>
      <c r="E124" s="301"/>
      <c r="F124" s="301"/>
      <c r="G124" s="301"/>
      <c r="H124" s="301"/>
      <c r="I124" s="301"/>
      <c r="J124" s="301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</row>
    <row r="125" spans="1:22" ht="15.75" x14ac:dyDescent="0.25">
      <c r="A125" s="301"/>
      <c r="B125" s="301"/>
      <c r="C125" s="301"/>
      <c r="D125" s="301"/>
      <c r="E125" s="301"/>
      <c r="F125" s="301"/>
      <c r="G125" s="301"/>
      <c r="H125" s="301"/>
      <c r="I125" s="301"/>
      <c r="J125" s="301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</row>
    <row r="126" spans="1:22" ht="15.75" x14ac:dyDescent="0.25">
      <c r="A126" s="301"/>
      <c r="B126" s="301"/>
      <c r="C126" s="301"/>
      <c r="D126" s="301"/>
      <c r="E126" s="301"/>
      <c r="F126" s="301"/>
      <c r="G126" s="301"/>
      <c r="H126" s="301"/>
      <c r="I126" s="301"/>
      <c r="J126" s="301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</row>
    <row r="127" spans="1:22" ht="15.75" x14ac:dyDescent="0.25">
      <c r="A127" s="301"/>
      <c r="B127" s="301"/>
      <c r="C127" s="301"/>
      <c r="D127" s="301"/>
      <c r="E127" s="301"/>
      <c r="F127" s="301"/>
      <c r="G127" s="301"/>
      <c r="H127" s="301"/>
      <c r="I127" s="301"/>
      <c r="J127" s="301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</row>
    <row r="128" spans="1:22" ht="15.75" x14ac:dyDescent="0.25">
      <c r="A128" s="301"/>
      <c r="B128" s="301"/>
      <c r="C128" s="301"/>
      <c r="D128" s="301"/>
      <c r="E128" s="301"/>
      <c r="F128" s="301"/>
      <c r="G128" s="301"/>
      <c r="H128" s="301"/>
      <c r="I128" s="301"/>
      <c r="J128" s="301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</row>
    <row r="129" spans="1:22" ht="15.75" x14ac:dyDescent="0.25">
      <c r="A129" s="301"/>
      <c r="B129" s="301"/>
      <c r="C129" s="301"/>
      <c r="D129" s="301"/>
      <c r="E129" s="301"/>
      <c r="F129" s="301"/>
      <c r="G129" s="301"/>
      <c r="H129" s="301"/>
      <c r="I129" s="301"/>
      <c r="J129" s="301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</row>
    <row r="130" spans="1:22" ht="15.75" x14ac:dyDescent="0.25">
      <c r="A130" s="301"/>
      <c r="B130" s="301"/>
      <c r="C130" s="301"/>
      <c r="D130" s="301"/>
      <c r="E130" s="301"/>
      <c r="F130" s="301"/>
      <c r="G130" s="301"/>
      <c r="H130" s="301"/>
      <c r="I130" s="301"/>
      <c r="J130" s="301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</row>
    <row r="131" spans="1:22" ht="15.75" x14ac:dyDescent="0.25">
      <c r="A131" s="301"/>
      <c r="B131" s="301"/>
      <c r="C131" s="301"/>
      <c r="D131" s="301"/>
      <c r="E131" s="301"/>
      <c r="F131" s="301"/>
      <c r="G131" s="301"/>
      <c r="H131" s="301"/>
      <c r="I131" s="301"/>
      <c r="J131" s="301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</row>
    <row r="132" spans="1:22" x14ac:dyDescent="0.25"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</row>
    <row r="133" spans="1:22" x14ac:dyDescent="0.25"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</row>
    <row r="134" spans="1:22" x14ac:dyDescent="0.25"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</row>
    <row r="135" spans="1:22" x14ac:dyDescent="0.25"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</row>
    <row r="136" spans="1:22" x14ac:dyDescent="0.25"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</row>
    <row r="137" spans="1:22" x14ac:dyDescent="0.25"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</row>
    <row r="138" spans="1:22" x14ac:dyDescent="0.25"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</row>
    <row r="139" spans="1:22" x14ac:dyDescent="0.25"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</row>
    <row r="140" spans="1:22" x14ac:dyDescent="0.25"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</row>
    <row r="141" spans="1:22" x14ac:dyDescent="0.25"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</row>
    <row r="142" spans="1:22" x14ac:dyDescent="0.25"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</row>
    <row r="143" spans="1:22" x14ac:dyDescent="0.25"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</row>
    <row r="144" spans="1:22" x14ac:dyDescent="0.25"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</row>
    <row r="145" spans="11:22" x14ac:dyDescent="0.25"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</row>
    <row r="146" spans="11:22" x14ac:dyDescent="0.25"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</row>
    <row r="147" spans="11:22" x14ac:dyDescent="0.25"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</row>
    <row r="148" spans="11:22" x14ac:dyDescent="0.25"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</row>
    <row r="149" spans="11:22" x14ac:dyDescent="0.25"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</row>
    <row r="150" spans="11:22" x14ac:dyDescent="0.25"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</row>
    <row r="151" spans="11:22" x14ac:dyDescent="0.25"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</row>
    <row r="152" spans="11:22" x14ac:dyDescent="0.25"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</row>
    <row r="153" spans="11:22" x14ac:dyDescent="0.25"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</row>
    <row r="154" spans="11:22" x14ac:dyDescent="0.25"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</row>
    <row r="155" spans="11:22" x14ac:dyDescent="0.25"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</row>
    <row r="156" spans="11:22" x14ac:dyDescent="0.25"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</row>
    <row r="157" spans="11:22" x14ac:dyDescent="0.25"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</row>
    <row r="158" spans="11:22" x14ac:dyDescent="0.25"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</row>
    <row r="159" spans="11:22" x14ac:dyDescent="0.25"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</row>
    <row r="160" spans="11:22" x14ac:dyDescent="0.25"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</row>
    <row r="161" spans="11:22" x14ac:dyDescent="0.25"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</row>
    <row r="162" spans="11:22" x14ac:dyDescent="0.25"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</row>
    <row r="163" spans="11:22" x14ac:dyDescent="0.25"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</row>
    <row r="164" spans="11:22" x14ac:dyDescent="0.25"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</row>
    <row r="165" spans="11:22" x14ac:dyDescent="0.25"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</row>
    <row r="166" spans="11:22" x14ac:dyDescent="0.25"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</row>
    <row r="167" spans="11:22" x14ac:dyDescent="0.25"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</row>
    <row r="168" spans="11:22" x14ac:dyDescent="0.25"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70"/>
    </row>
    <row r="169" spans="11:22" x14ac:dyDescent="0.25"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</row>
    <row r="170" spans="11:22" x14ac:dyDescent="0.25"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</row>
    <row r="171" spans="11:22" x14ac:dyDescent="0.25"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</row>
    <row r="172" spans="11:22" x14ac:dyDescent="0.25"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</row>
    <row r="173" spans="11:22" x14ac:dyDescent="0.25"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</row>
    <row r="174" spans="11:22" x14ac:dyDescent="0.25"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</row>
    <row r="175" spans="11:22" x14ac:dyDescent="0.25"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</row>
    <row r="176" spans="11:22" x14ac:dyDescent="0.25"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</row>
    <row r="177" spans="11:22" x14ac:dyDescent="0.25"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</row>
    <row r="178" spans="11:22" x14ac:dyDescent="0.25"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</row>
    <row r="179" spans="11:22" x14ac:dyDescent="0.25">
      <c r="K179" s="270"/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</row>
  </sheetData>
  <mergeCells count="57">
    <mergeCell ref="C15:D16"/>
    <mergeCell ref="E15:H16"/>
    <mergeCell ref="C17:D18"/>
    <mergeCell ref="E17:H18"/>
    <mergeCell ref="C19:D20"/>
    <mergeCell ref="E19:H20"/>
    <mergeCell ref="C21:D22"/>
    <mergeCell ref="E21:H22"/>
    <mergeCell ref="C23:D23"/>
    <mergeCell ref="E23:H23"/>
    <mergeCell ref="C24:D25"/>
    <mergeCell ref="E24:H25"/>
    <mergeCell ref="C28:D29"/>
    <mergeCell ref="E28:H29"/>
    <mergeCell ref="C30:D31"/>
    <mergeCell ref="E30:H31"/>
    <mergeCell ref="C32:D33"/>
    <mergeCell ref="E32:H33"/>
    <mergeCell ref="C34:D34"/>
    <mergeCell ref="E34:H34"/>
    <mergeCell ref="C35:D35"/>
    <mergeCell ref="E35:H35"/>
    <mergeCell ref="C38:D38"/>
    <mergeCell ref="E38:H38"/>
    <mergeCell ref="C39:D39"/>
    <mergeCell ref="E39:H39"/>
    <mergeCell ref="C40:D40"/>
    <mergeCell ref="E40:H40"/>
    <mergeCell ref="C41:D41"/>
    <mergeCell ref="E41:H41"/>
    <mergeCell ref="C42:D43"/>
    <mergeCell ref="E42:H43"/>
    <mergeCell ref="C44:D44"/>
    <mergeCell ref="E44:H44"/>
    <mergeCell ref="C47:C49"/>
    <mergeCell ref="D47:D49"/>
    <mergeCell ref="E47:E49"/>
    <mergeCell ref="F47:F49"/>
    <mergeCell ref="C98:I99"/>
    <mergeCell ref="C62:C64"/>
    <mergeCell ref="D62:D64"/>
    <mergeCell ref="E62:E64"/>
    <mergeCell ref="F62:F64"/>
    <mergeCell ref="C77:C79"/>
    <mergeCell ref="D77:D79"/>
    <mergeCell ref="E77:E79"/>
    <mergeCell ref="F77:F79"/>
    <mergeCell ref="C87:C89"/>
    <mergeCell ref="D87:D89"/>
    <mergeCell ref="E87:E89"/>
    <mergeCell ref="F87:F89"/>
    <mergeCell ref="D96:I96"/>
    <mergeCell ref="D101:I101"/>
    <mergeCell ref="D102:E102"/>
    <mergeCell ref="C103:I104"/>
    <mergeCell ref="D105:E105"/>
    <mergeCell ref="D106:E10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Question 1</vt:lpstr>
      <vt:lpstr>Question 2</vt:lpstr>
      <vt:lpstr>Question 4</vt:lpstr>
      <vt:lpstr>Question 5</vt:lpstr>
      <vt:lpstr>Question 6</vt:lpstr>
      <vt:lpstr>'Question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2023-06-29T01:22:29Z</dcterms:created>
  <dcterms:modified xsi:type="dcterms:W3CDTF">2023-09-26T20:38:48Z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d5db4b-78fb-42ac-8616-2bbd1a698c72_Enabled">
    <vt:lpwstr>true</vt:lpwstr>
  </property>
  <property fmtid="{D5CDD505-2E9C-101B-9397-08002B2CF9AE}" pid="3" name="MSIP_Label_0dd5db4b-78fb-42ac-8616-2bbd1a698c72_SetDate">
    <vt:lpwstr>2023-06-29T01:36:21Z</vt:lpwstr>
  </property>
  <property fmtid="{D5CDD505-2E9C-101B-9397-08002B2CF9AE}" pid="4" name="MSIP_Label_0dd5db4b-78fb-42ac-8616-2bbd1a698c72_Method">
    <vt:lpwstr>Privileged</vt:lpwstr>
  </property>
  <property fmtid="{D5CDD505-2E9C-101B-9397-08002B2CF9AE}" pid="5" name="MSIP_Label_0dd5db4b-78fb-42ac-8616-2bbd1a698c72_Name">
    <vt:lpwstr>EXTERNAL</vt:lpwstr>
  </property>
  <property fmtid="{D5CDD505-2E9C-101B-9397-08002B2CF9AE}" pid="6" name="MSIP_Label_0dd5db4b-78fb-42ac-8616-2bbd1a698c72_SiteId">
    <vt:lpwstr>5d3e2773-e07f-4432-a630-1a0f68a28a05</vt:lpwstr>
  </property>
  <property fmtid="{D5CDD505-2E9C-101B-9397-08002B2CF9AE}" pid="7" name="MSIP_Label_0dd5db4b-78fb-42ac-8616-2bbd1a698c72_ActionId">
    <vt:lpwstr>82c19d26-0f1e-45e1-a890-5b3e8d6a9685</vt:lpwstr>
  </property>
  <property fmtid="{D5CDD505-2E9C-101B-9397-08002B2CF9AE}" pid="8" name="MSIP_Label_0dd5db4b-78fb-42ac-8616-2bbd1a698c72_ContentBits">
    <vt:lpwstr>0</vt:lpwstr>
  </property>
</Properties>
</file>